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4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xcel_BuiltIn__FilterDatabase_1">#REF!</definedName>
    <definedName name="Excel_BuiltIn__FilterDatabase_3">"$#ССЫЛ!.$#ССЫЛ!$1:$#ССЫЛ!$131"</definedName>
    <definedName name="Excel_BuiltIn__FilterDatabase_7">#REF!</definedName>
    <definedName name="Excel_BuiltIn_Criteria_2">#REF!</definedName>
    <definedName name="Excel_BuiltIn_Extract_2">#REF!</definedName>
    <definedName name="Excel_BuiltIn_Extract_2_1">#REF!</definedName>
    <definedName name="Excel_BuiltIn_Extract_2_1_1">#REF!</definedName>
    <definedName name="Excel_BuiltIn_Extract_2_1_1_1">#REF!</definedName>
    <definedName name="EXPF">'[2]FKURSKEN-PKURSKEN'!$D$496</definedName>
    <definedName name="EXPM">'[2]FKURSKEN-PKURSKEN'!$K$496</definedName>
    <definedName name="IMPF">'[2]FKURSKEN-PKURSKEN'!$D$495</definedName>
    <definedName name="IMPM">'[2]FKURSKEN-PKURSKEN'!$K$495</definedName>
    <definedName name="SE">'[2]FKURSKEN-PKURSKEN'!$K$502</definedName>
    <definedName name="_xlnm.Print_Area" localSheetId="9">'2011'!$A$1:$O$48</definedName>
  </definedNames>
  <calcPr fullCalcOnLoad="1"/>
</workbook>
</file>

<file path=xl/sharedStrings.xml><?xml version="1.0" encoding="utf-8"?>
<sst xmlns="http://schemas.openxmlformats.org/spreadsheetml/2006/main" count="987" uniqueCount="54">
  <si>
    <t>2017 год факт</t>
  </si>
  <si>
    <t>абоненты АО "КурскАтомЭнергоСбыт"</t>
  </si>
  <si>
    <t>2015 год факт</t>
  </si>
  <si>
    <t>абоненты ПАО "КурскАтомЭнергоСбыт"</t>
  </si>
  <si>
    <t>абоненты ООО "РЭК" и ПАО "КурскАтомЭнергоСбыт"</t>
  </si>
  <si>
    <t>Сведения об объеме переданной электрической энергии и мощности</t>
  </si>
  <si>
    <t>абоненты ОАО "КурскАтомЭнергоСбыт"</t>
  </si>
  <si>
    <t>абоненты ООО "РЭК" и ОАО "КурскАтомЭнергоСбыт"</t>
  </si>
  <si>
    <t>Итого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</si>
  <si>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</si>
  <si>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</si>
  <si>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</si>
  <si>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</si>
  <si>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</si>
  <si>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</si>
  <si>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</si>
  <si>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</si>
  <si>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</si>
  <si>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</si>
  <si>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</si>
  <si>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ООО "Железногорская Сетевая Компания"</t>
  </si>
  <si>
    <t>Наименование показателя</t>
  </si>
  <si>
    <t>Единица измерения</t>
  </si>
  <si>
    <t>январь</t>
  </si>
  <si>
    <t>Отпуск электроэнергии в сеть</t>
  </si>
  <si>
    <t>тыс. кВт.час</t>
  </si>
  <si>
    <t>Потери электроэнергии в сети</t>
  </si>
  <si>
    <t>%</t>
  </si>
  <si>
    <t>Полезный отпуск электроэнергии</t>
  </si>
  <si>
    <t>Заявленная мощность потребителей присоединенных к региональным эл.сетям</t>
  </si>
  <si>
    <t>МВт</t>
  </si>
  <si>
    <t>Присоединенная мощность потребителей присоединенных к региональным эл.сетям</t>
  </si>
  <si>
    <t>ООО "Железногорская Сетевая Компания"</t>
  </si>
  <si>
    <t>Транзит</t>
  </si>
  <si>
    <t>2011 год факт</t>
  </si>
  <si>
    <t>абоненты сбытовой компании ООО "РЭК"</t>
  </si>
  <si>
    <t>Объем переданной электроэнергии по договорам об оказании услуг по передаче электроэнергии потребителям сетевой организации за 2011 год.</t>
  </si>
  <si>
    <t>абоненты сбытовой компании ОАО "Курская ЭСК"</t>
  </si>
  <si>
    <t>абоненты сбытовых компаний ООО "РЭК" и ОАО "Курская ЭСК" всего</t>
  </si>
  <si>
    <t>Сведения по передаче электрической энергии и мощности</t>
  </si>
  <si>
    <t>абоненты ООО "РЭК"</t>
  </si>
  <si>
    <t>2012 год факт</t>
  </si>
  <si>
    <t>абоненты ОАО "Курская ЭСК"</t>
  </si>
  <si>
    <t>абоненты ООО "РЭК" и ОАО "Курская ЭСК"</t>
  </si>
  <si>
    <t>абоненты ОАО "МРСК Центра" - "Курскэнерго"</t>
  </si>
  <si>
    <t>абоненты ООО "РЭК" и ОАО "МРСК Центра" - "Курскэнерго"</t>
  </si>
  <si>
    <t>2013 год факт</t>
  </si>
  <si>
    <t>Главный инженер</t>
  </si>
  <si>
    <t>2014 год факт</t>
  </si>
  <si>
    <t>2016 год факт</t>
  </si>
  <si>
    <t>абоненты ООО "РЭК" и АО "КурскАтомЭнергоСбыт"</t>
  </si>
  <si>
    <t>2018 год факт</t>
  </si>
  <si>
    <t>2019 год факт</t>
  </si>
  <si>
    <t>2020 год факт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</si>
</sst>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0.000"/>
    <numFmt numFmtId="167" formatCode="0.0000"/>
    <numFmt numFmtId="168" formatCode="0.000%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_);_(* \(#,##0\);_(* &quot;-&quot;_);_(@_)"/>
    <numFmt numFmtId="175" formatCode="_(* #,##0.00_);_(* \(#,##0.00\);_(* &quot;-&quot;_);_(@_)"/>
    <numFmt numFmtId="176" formatCode="_(* #,##0.00_);_(* \(#,##0.00\);_(* &quot;-&quot;??_);_(@_)"/>
    <numFmt numFmtId="177" formatCode="_(* #,##0_);_(* \(#,##0\);_(* &quot;-&quot;??_);_(@_)"/>
    <numFmt numFmtId="178" formatCode="_(* #,##0.0000_);_(* \(#,##0.0000\);_(* &quot;-&quot;??_);_(@_)"/>
    <numFmt numFmtId="179" formatCode="_(* #,##0.0_);_(* \(#,##0.0\);_(* &quot;-&quot;_);_(@_)"/>
    <numFmt numFmtId="180" formatCode="[$-FC19]d\ mmmm\ yyyy\ &quot;г.&quot;"/>
    <numFmt numFmtId="181" formatCode="#,##0.0"/>
    <numFmt numFmtId="182" formatCode="#,##0.000000"/>
    <numFmt numFmtId="183" formatCode="#,##0.0000"/>
    <numFmt numFmtId="184" formatCode="0.00000"/>
    <numFmt numFmtId="185" formatCode="0.000000"/>
    <numFmt numFmtId="186" formatCode="0.0000000"/>
    <numFmt numFmtId="187" formatCode="0.00000000"/>
    <numFmt numFmtId="188" formatCode="0.0%"/>
    <numFmt numFmtId="189" formatCode="#,##0.00_ ;\-#,##0.00\ 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#,##0\ &quot;₽&quot;;\-#,##0\ &quot;₽&quot;"/>
    <numFmt numFmtId="199" formatCode="#,##0\ &quot;₽&quot;;[Red]\-#,##0\ &quot;₽&quot;"/>
    <numFmt numFmtId="200" formatCode="#,##0.00\ &quot;₽&quot;;\-#,##0.00\ &quot;₽&quot;"/>
    <numFmt numFmtId="201" formatCode="#,##0.00\ &quot;₽&quot;;[Red]\-#,##0.00\ &quot;₽&quot;"/>
    <numFmt numFmtId="202" formatCode="_-* #,##0\ &quot;₽&quot;_-;\-* #,##0\ &quot;₽&quot;_-;_-* &quot;-&quot;\ &quot;₽&quot;_-;_-@_-"/>
    <numFmt numFmtId="203" formatCode="_-* #,##0\ _₽_-;\-* #,##0\ _₽_-;_-* &quot;-&quot;\ _₽_-;_-@_-"/>
    <numFmt numFmtId="204" formatCode="_-* #,##0.00\ &quot;₽&quot;_-;\-* #,##0.00\ &quot;₽&quot;_-;_-* &quot;-&quot;??\ &quot;₽&quot;_-;_-@_-"/>
    <numFmt numFmtId="205" formatCode="_-* #,##0.00\ _₽_-;\-* #,##0.00\ _₽_-;_-* &quot;-&quot;??\ _₽_-;_-@_-"/>
  </numFmts>
  <fonts count="52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0" fontId="6" fillId="0" borderId="10" xfId="57" applyNumberFormat="1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0" fontId="6" fillId="0" borderId="10" xfId="57" applyNumberFormat="1" applyFont="1" applyFill="1" applyBorder="1" applyAlignment="1">
      <alignment horizontal="center" vertical="center" wrapText="1"/>
    </xf>
    <xf numFmtId="3" fontId="6" fillId="0" borderId="10" xfId="57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0" fontId="8" fillId="0" borderId="0" xfId="5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83" fontId="6" fillId="33" borderId="10" xfId="0" applyNumberFormat="1" applyFont="1" applyFill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1" fillId="0" borderId="10" xfId="57" applyNumberFormat="1" applyFont="1" applyBorder="1" applyAlignment="1">
      <alignment horizontal="center" vertical="center" wrapText="1"/>
    </xf>
    <xf numFmtId="3" fontId="1" fillId="0" borderId="10" xfId="57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0" fontId="1" fillId="0" borderId="10" xfId="57" applyNumberFormat="1" applyFont="1" applyFill="1" applyBorder="1" applyAlignment="1">
      <alignment horizontal="center" vertical="center" wrapText="1"/>
    </xf>
    <xf numFmtId="3" fontId="1" fillId="0" borderId="10" xfId="57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-0.0005"/>
          <c:w val="0.91175"/>
          <c:h val="0.88075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'[7]Факт'!$C$44:$N$44</c:f>
              <c:numCache>
                <c:ptCount val="12"/>
                <c:pt idx="0">
                  <c:v>3747978</c:v>
                </c:pt>
                <c:pt idx="1">
                  <c:v>3676033</c:v>
                </c:pt>
                <c:pt idx="2">
                  <c:v>3699599</c:v>
                </c:pt>
                <c:pt idx="3">
                  <c:v>4009898</c:v>
                </c:pt>
                <c:pt idx="4">
                  <c:v>3572036</c:v>
                </c:pt>
                <c:pt idx="5">
                  <c:v>3917422</c:v>
                </c:pt>
                <c:pt idx="6">
                  <c:v>3941933</c:v>
                </c:pt>
                <c:pt idx="7">
                  <c:v>4086620</c:v>
                </c:pt>
                <c:pt idx="8">
                  <c:v>4083920</c:v>
                </c:pt>
                <c:pt idx="9">
                  <c:v>4232726</c:v>
                </c:pt>
                <c:pt idx="10">
                  <c:v>4381338</c:v>
                </c:pt>
                <c:pt idx="11">
                  <c:v>4462684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'[7]Факт'!$C$47:$N$47</c:f>
              <c:numCache>
                <c:ptCount val="12"/>
                <c:pt idx="0">
                  <c:v>3658478</c:v>
                </c:pt>
                <c:pt idx="1">
                  <c:v>3619482</c:v>
                </c:pt>
                <c:pt idx="2">
                  <c:v>3607037</c:v>
                </c:pt>
                <c:pt idx="3">
                  <c:v>3891107</c:v>
                </c:pt>
                <c:pt idx="4">
                  <c:v>3549834</c:v>
                </c:pt>
                <c:pt idx="5">
                  <c:v>3836919</c:v>
                </c:pt>
                <c:pt idx="6">
                  <c:v>3923466</c:v>
                </c:pt>
                <c:pt idx="7">
                  <c:v>3988965</c:v>
                </c:pt>
                <c:pt idx="8">
                  <c:v>4010391</c:v>
                </c:pt>
                <c:pt idx="9">
                  <c:v>4142674</c:v>
                </c:pt>
                <c:pt idx="10">
                  <c:v>4309368</c:v>
                </c:pt>
                <c:pt idx="11">
                  <c:v>4317489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'[7]Факт'!$C$46:$N$46</c:f>
              <c:numCache>
                <c:ptCount val="12"/>
                <c:pt idx="0">
                  <c:v>89500</c:v>
                </c:pt>
                <c:pt idx="1">
                  <c:v>56551</c:v>
                </c:pt>
                <c:pt idx="2">
                  <c:v>92562</c:v>
                </c:pt>
                <c:pt idx="3">
                  <c:v>118791</c:v>
                </c:pt>
                <c:pt idx="4">
                  <c:v>22202</c:v>
                </c:pt>
                <c:pt idx="5">
                  <c:v>80503</c:v>
                </c:pt>
                <c:pt idx="6">
                  <c:v>18467</c:v>
                </c:pt>
                <c:pt idx="7">
                  <c:v>97655</c:v>
                </c:pt>
                <c:pt idx="8">
                  <c:v>73529</c:v>
                </c:pt>
                <c:pt idx="9">
                  <c:v>90052</c:v>
                </c:pt>
                <c:pt idx="10">
                  <c:v>71970</c:v>
                </c:pt>
                <c:pt idx="11">
                  <c:v>145195</c:v>
                </c:pt>
              </c:numCache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5794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87575"/>
          <c:w val="0.280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05"/>
          <c:w val="0.92025"/>
          <c:h val="0.88075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'[8]Факт'!$C$44:$N$44</c:f>
              <c:numCache>
                <c:ptCount val="12"/>
                <c:pt idx="0">
                  <c:v>4321428</c:v>
                </c:pt>
                <c:pt idx="1">
                  <c:v>4275227</c:v>
                </c:pt>
                <c:pt idx="2">
                  <c:v>4103534</c:v>
                </c:pt>
                <c:pt idx="3">
                  <c:v>3749870</c:v>
                </c:pt>
                <c:pt idx="4">
                  <c:v>4103588</c:v>
                </c:pt>
                <c:pt idx="5">
                  <c:v>3033637</c:v>
                </c:pt>
                <c:pt idx="6">
                  <c:v>3362028</c:v>
                </c:pt>
                <c:pt idx="7">
                  <c:v>3436146</c:v>
                </c:pt>
                <c:pt idx="8">
                  <c:v>3005000</c:v>
                </c:pt>
                <c:pt idx="9">
                  <c:v>3724771</c:v>
                </c:pt>
                <c:pt idx="10">
                  <c:v>4205919</c:v>
                </c:pt>
                <c:pt idx="11">
                  <c:v>3979050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'[8]Факт'!$C$47:$N$47</c:f>
              <c:numCache>
                <c:ptCount val="12"/>
                <c:pt idx="0">
                  <c:v>4284782</c:v>
                </c:pt>
                <c:pt idx="1">
                  <c:v>4224102</c:v>
                </c:pt>
                <c:pt idx="2">
                  <c:v>3936356</c:v>
                </c:pt>
                <c:pt idx="3">
                  <c:v>3619858</c:v>
                </c:pt>
                <c:pt idx="4">
                  <c:v>4045491</c:v>
                </c:pt>
                <c:pt idx="5">
                  <c:v>2952334</c:v>
                </c:pt>
                <c:pt idx="6">
                  <c:v>3219132</c:v>
                </c:pt>
                <c:pt idx="7">
                  <c:v>3386908</c:v>
                </c:pt>
                <c:pt idx="8">
                  <c:v>2905085</c:v>
                </c:pt>
                <c:pt idx="9">
                  <c:v>3587759</c:v>
                </c:pt>
                <c:pt idx="10">
                  <c:v>4119814</c:v>
                </c:pt>
                <c:pt idx="11">
                  <c:v>3899453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'[8]Факт'!$C$46:$N$46</c:f>
              <c:numCache>
                <c:ptCount val="12"/>
                <c:pt idx="0">
                  <c:v>36646</c:v>
                </c:pt>
                <c:pt idx="1">
                  <c:v>51125</c:v>
                </c:pt>
                <c:pt idx="2">
                  <c:v>167178</c:v>
                </c:pt>
                <c:pt idx="3">
                  <c:v>130012</c:v>
                </c:pt>
                <c:pt idx="4">
                  <c:v>58097</c:v>
                </c:pt>
                <c:pt idx="5">
                  <c:v>81303</c:v>
                </c:pt>
                <c:pt idx="6">
                  <c:v>142896</c:v>
                </c:pt>
                <c:pt idx="7">
                  <c:v>49238</c:v>
                </c:pt>
                <c:pt idx="8">
                  <c:v>99915</c:v>
                </c:pt>
                <c:pt idx="9">
                  <c:v>137012</c:v>
                </c:pt>
                <c:pt idx="10">
                  <c:v>86105</c:v>
                </c:pt>
                <c:pt idx="11">
                  <c:v>79597</c:v>
                </c:pt>
              </c:numCache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87575"/>
          <c:w val="0.280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05"/>
          <c:w val="0.92025"/>
          <c:h val="0.88075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'[8]Факт'!$C$44:$N$44</c:f>
              <c:numCache>
                <c:ptCount val="12"/>
                <c:pt idx="0">
                  <c:v>4321428</c:v>
                </c:pt>
                <c:pt idx="1">
                  <c:v>4275227</c:v>
                </c:pt>
                <c:pt idx="2">
                  <c:v>4103534</c:v>
                </c:pt>
                <c:pt idx="3">
                  <c:v>3749870</c:v>
                </c:pt>
                <c:pt idx="4">
                  <c:v>4103588</c:v>
                </c:pt>
                <c:pt idx="5">
                  <c:v>3033637</c:v>
                </c:pt>
                <c:pt idx="6">
                  <c:v>3362028</c:v>
                </c:pt>
                <c:pt idx="7">
                  <c:v>3436146</c:v>
                </c:pt>
                <c:pt idx="8">
                  <c:v>3005000</c:v>
                </c:pt>
                <c:pt idx="9">
                  <c:v>3724771</c:v>
                </c:pt>
                <c:pt idx="10">
                  <c:v>4205919</c:v>
                </c:pt>
                <c:pt idx="11">
                  <c:v>3979050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'[8]Факт'!$C$47:$N$47</c:f>
              <c:numCache>
                <c:ptCount val="12"/>
                <c:pt idx="0">
                  <c:v>4284782</c:v>
                </c:pt>
                <c:pt idx="1">
                  <c:v>4224102</c:v>
                </c:pt>
                <c:pt idx="2">
                  <c:v>3936356</c:v>
                </c:pt>
                <c:pt idx="3">
                  <c:v>3619858</c:v>
                </c:pt>
                <c:pt idx="4">
                  <c:v>4045491</c:v>
                </c:pt>
                <c:pt idx="5">
                  <c:v>2952334</c:v>
                </c:pt>
                <c:pt idx="6">
                  <c:v>3219132</c:v>
                </c:pt>
                <c:pt idx="7">
                  <c:v>3386908</c:v>
                </c:pt>
                <c:pt idx="8">
                  <c:v>2905085</c:v>
                </c:pt>
                <c:pt idx="9">
                  <c:v>3587759</c:v>
                </c:pt>
                <c:pt idx="10">
                  <c:v>4119814</c:v>
                </c:pt>
                <c:pt idx="11">
                  <c:v>3899453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'[8]Факт'!$C$46:$N$46</c:f>
              <c:numCache>
                <c:ptCount val="12"/>
                <c:pt idx="0">
                  <c:v>36646</c:v>
                </c:pt>
                <c:pt idx="1">
                  <c:v>51125</c:v>
                </c:pt>
                <c:pt idx="2">
                  <c:v>167178</c:v>
                </c:pt>
                <c:pt idx="3">
                  <c:v>130012</c:v>
                </c:pt>
                <c:pt idx="4">
                  <c:v>58097</c:v>
                </c:pt>
                <c:pt idx="5">
                  <c:v>81303</c:v>
                </c:pt>
                <c:pt idx="6">
                  <c:v>142896</c:v>
                </c:pt>
                <c:pt idx="7">
                  <c:v>49238</c:v>
                </c:pt>
                <c:pt idx="8">
                  <c:v>99915</c:v>
                </c:pt>
                <c:pt idx="9">
                  <c:v>137012</c:v>
                </c:pt>
                <c:pt idx="10">
                  <c:v>86105</c:v>
                </c:pt>
                <c:pt idx="11">
                  <c:v>79597</c:v>
                </c:pt>
              </c:numCache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87575"/>
          <c:w val="0.280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05"/>
          <c:w val="0.92025"/>
          <c:h val="0.88075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'[7]Факт'!$C$44:$N$44</c:f>
              <c:numCache>
                <c:ptCount val="12"/>
                <c:pt idx="0">
                  <c:v>3747978</c:v>
                </c:pt>
                <c:pt idx="1">
                  <c:v>3676033</c:v>
                </c:pt>
                <c:pt idx="2">
                  <c:v>3699599</c:v>
                </c:pt>
                <c:pt idx="3">
                  <c:v>4009898</c:v>
                </c:pt>
                <c:pt idx="4">
                  <c:v>3572036</c:v>
                </c:pt>
                <c:pt idx="5">
                  <c:v>3917422</c:v>
                </c:pt>
                <c:pt idx="6">
                  <c:v>3941933</c:v>
                </c:pt>
                <c:pt idx="7">
                  <c:v>4086620</c:v>
                </c:pt>
                <c:pt idx="8">
                  <c:v>4083920</c:v>
                </c:pt>
                <c:pt idx="9">
                  <c:v>4232726</c:v>
                </c:pt>
                <c:pt idx="10">
                  <c:v>4381338</c:v>
                </c:pt>
                <c:pt idx="11">
                  <c:v>4462684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'[7]Факт'!$C$47:$N$47</c:f>
              <c:numCache>
                <c:ptCount val="12"/>
                <c:pt idx="0">
                  <c:v>3658478</c:v>
                </c:pt>
                <c:pt idx="1">
                  <c:v>3619482</c:v>
                </c:pt>
                <c:pt idx="2">
                  <c:v>3607037</c:v>
                </c:pt>
                <c:pt idx="3">
                  <c:v>3891107</c:v>
                </c:pt>
                <c:pt idx="4">
                  <c:v>3549834</c:v>
                </c:pt>
                <c:pt idx="5">
                  <c:v>3836919</c:v>
                </c:pt>
                <c:pt idx="6">
                  <c:v>3923466</c:v>
                </c:pt>
                <c:pt idx="7">
                  <c:v>3988965</c:v>
                </c:pt>
                <c:pt idx="8">
                  <c:v>4010391</c:v>
                </c:pt>
                <c:pt idx="9">
                  <c:v>4142674</c:v>
                </c:pt>
                <c:pt idx="10">
                  <c:v>4309368</c:v>
                </c:pt>
                <c:pt idx="11">
                  <c:v>4317489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'[7]Факт'!$C$46:$N$46</c:f>
              <c:numCache>
                <c:ptCount val="12"/>
                <c:pt idx="0">
                  <c:v>89500</c:v>
                </c:pt>
                <c:pt idx="1">
                  <c:v>56551</c:v>
                </c:pt>
                <c:pt idx="2">
                  <c:v>92562</c:v>
                </c:pt>
                <c:pt idx="3">
                  <c:v>118791</c:v>
                </c:pt>
                <c:pt idx="4">
                  <c:v>22202</c:v>
                </c:pt>
                <c:pt idx="5">
                  <c:v>80503</c:v>
                </c:pt>
                <c:pt idx="6">
                  <c:v>18467</c:v>
                </c:pt>
                <c:pt idx="7">
                  <c:v>97655</c:v>
                </c:pt>
                <c:pt idx="8">
                  <c:v>73529</c:v>
                </c:pt>
                <c:pt idx="9">
                  <c:v>90052</c:v>
                </c:pt>
                <c:pt idx="10">
                  <c:v>71970</c:v>
                </c:pt>
                <c:pt idx="11">
                  <c:v>145195</c:v>
                </c:pt>
              </c:numCache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87575"/>
          <c:w val="0.280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2075"/>
          <c:h val="0.881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'[1]Факт'!$C$52:$N$52</c:f>
              <c:numCache>
                <c:ptCount val="12"/>
                <c:pt idx="0">
                  <c:v>3723026</c:v>
                </c:pt>
                <c:pt idx="1">
                  <c:v>3566936</c:v>
                </c:pt>
                <c:pt idx="2">
                  <c:v>3067545</c:v>
                </c:pt>
                <c:pt idx="3">
                  <c:v>2736417</c:v>
                </c:pt>
                <c:pt idx="4">
                  <c:v>3355442</c:v>
                </c:pt>
                <c:pt idx="5">
                  <c:v>3316755</c:v>
                </c:pt>
                <c:pt idx="6">
                  <c:v>3506602</c:v>
                </c:pt>
                <c:pt idx="7">
                  <c:v>3572806</c:v>
                </c:pt>
                <c:pt idx="8">
                  <c:v>3101592</c:v>
                </c:pt>
                <c:pt idx="9">
                  <c:v>3817283</c:v>
                </c:pt>
                <c:pt idx="10">
                  <c:v>3782932</c:v>
                </c:pt>
                <c:pt idx="11">
                  <c:v>4158933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'[1]Факт'!$C$55:$N$55</c:f>
              <c:numCache>
                <c:ptCount val="12"/>
                <c:pt idx="0">
                  <c:v>3590203</c:v>
                </c:pt>
                <c:pt idx="1">
                  <c:v>3505232</c:v>
                </c:pt>
                <c:pt idx="2">
                  <c:v>3018101</c:v>
                </c:pt>
                <c:pt idx="3">
                  <c:v>2709861</c:v>
                </c:pt>
                <c:pt idx="4">
                  <c:v>3313435</c:v>
                </c:pt>
                <c:pt idx="5">
                  <c:v>3276134</c:v>
                </c:pt>
                <c:pt idx="6">
                  <c:v>3482838</c:v>
                </c:pt>
                <c:pt idx="7">
                  <c:v>3509753</c:v>
                </c:pt>
                <c:pt idx="8">
                  <c:v>3058279</c:v>
                </c:pt>
                <c:pt idx="9">
                  <c:v>3751278</c:v>
                </c:pt>
                <c:pt idx="10">
                  <c:v>3708670</c:v>
                </c:pt>
                <c:pt idx="11">
                  <c:v>4011607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'[1]Факт'!$C$54:$N$54</c:f>
              <c:numCache>
                <c:ptCount val="12"/>
                <c:pt idx="0">
                  <c:v>132823</c:v>
                </c:pt>
                <c:pt idx="1">
                  <c:v>61704</c:v>
                </c:pt>
                <c:pt idx="2">
                  <c:v>49444</c:v>
                </c:pt>
                <c:pt idx="3">
                  <c:v>26556</c:v>
                </c:pt>
                <c:pt idx="4">
                  <c:v>42007</c:v>
                </c:pt>
                <c:pt idx="5">
                  <c:v>40621</c:v>
                </c:pt>
                <c:pt idx="6">
                  <c:v>23764</c:v>
                </c:pt>
                <c:pt idx="7">
                  <c:v>63053</c:v>
                </c:pt>
                <c:pt idx="8">
                  <c:v>43313</c:v>
                </c:pt>
                <c:pt idx="9">
                  <c:v>66005</c:v>
                </c:pt>
                <c:pt idx="10">
                  <c:v>74262</c:v>
                </c:pt>
                <c:pt idx="11">
                  <c:v>147326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87575"/>
          <c:w val="0.273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2325"/>
          <c:h val="0.84575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'[3]Факт'!$C$52:$N$52</c:f>
              <c:numCache>
                <c:ptCount val="12"/>
                <c:pt idx="0">
                  <c:v>2830260</c:v>
                </c:pt>
                <c:pt idx="1">
                  <c:v>2627857</c:v>
                </c:pt>
                <c:pt idx="2">
                  <c:v>2990976</c:v>
                </c:pt>
                <c:pt idx="3">
                  <c:v>2733827</c:v>
                </c:pt>
                <c:pt idx="4">
                  <c:v>2785562</c:v>
                </c:pt>
                <c:pt idx="5">
                  <c:v>2418080</c:v>
                </c:pt>
                <c:pt idx="6">
                  <c:v>2910394</c:v>
                </c:pt>
                <c:pt idx="7">
                  <c:v>2728145</c:v>
                </c:pt>
                <c:pt idx="8">
                  <c:v>2930625</c:v>
                </c:pt>
                <c:pt idx="9">
                  <c:v>3339501</c:v>
                </c:pt>
                <c:pt idx="10">
                  <c:v>3527090</c:v>
                </c:pt>
                <c:pt idx="11">
                  <c:v>3732531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'[3]Факт'!$C$55:$N$55</c:f>
              <c:numCache>
                <c:ptCount val="12"/>
                <c:pt idx="0">
                  <c:v>2772970</c:v>
                </c:pt>
                <c:pt idx="1">
                  <c:v>2602966</c:v>
                </c:pt>
                <c:pt idx="2">
                  <c:v>2869093</c:v>
                </c:pt>
                <c:pt idx="3">
                  <c:v>2721983</c:v>
                </c:pt>
                <c:pt idx="4">
                  <c:v>2741073</c:v>
                </c:pt>
                <c:pt idx="5">
                  <c:v>2377377</c:v>
                </c:pt>
                <c:pt idx="6">
                  <c:v>2848291</c:v>
                </c:pt>
                <c:pt idx="7">
                  <c:v>2647523</c:v>
                </c:pt>
                <c:pt idx="8">
                  <c:v>2900527</c:v>
                </c:pt>
                <c:pt idx="9">
                  <c:v>3319728</c:v>
                </c:pt>
                <c:pt idx="10">
                  <c:v>3506599</c:v>
                </c:pt>
                <c:pt idx="11">
                  <c:v>3660524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'[3]Факт'!$C$54:$N$54</c:f>
              <c:numCache>
                <c:ptCount val="12"/>
                <c:pt idx="0">
                  <c:v>57290</c:v>
                </c:pt>
                <c:pt idx="1">
                  <c:v>24891</c:v>
                </c:pt>
                <c:pt idx="2">
                  <c:v>121883</c:v>
                </c:pt>
                <c:pt idx="3">
                  <c:v>11844</c:v>
                </c:pt>
                <c:pt idx="4">
                  <c:v>44489</c:v>
                </c:pt>
                <c:pt idx="5">
                  <c:v>40703</c:v>
                </c:pt>
                <c:pt idx="6">
                  <c:v>62103</c:v>
                </c:pt>
                <c:pt idx="7">
                  <c:v>80622</c:v>
                </c:pt>
                <c:pt idx="8">
                  <c:v>30098</c:v>
                </c:pt>
                <c:pt idx="9">
                  <c:v>19773</c:v>
                </c:pt>
                <c:pt idx="10">
                  <c:v>20491</c:v>
                </c:pt>
                <c:pt idx="11">
                  <c:v>72007</c:v>
                </c:pt>
              </c:numCache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5"/>
          <c:y val="0.8655"/>
          <c:w val="0.2602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295"/>
          <c:h val="0.854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'[4]Факт'!$C$52:$N$52</c:f>
              <c:numCache>
                <c:ptCount val="12"/>
                <c:pt idx="0">
                  <c:v>2627986</c:v>
                </c:pt>
                <c:pt idx="1">
                  <c:v>2517014</c:v>
                </c:pt>
                <c:pt idx="2">
                  <c:v>2979328</c:v>
                </c:pt>
                <c:pt idx="3">
                  <c:v>2392236</c:v>
                </c:pt>
                <c:pt idx="4">
                  <c:v>2028315</c:v>
                </c:pt>
                <c:pt idx="5">
                  <c:v>2420122</c:v>
                </c:pt>
                <c:pt idx="6">
                  <c:v>2126496</c:v>
                </c:pt>
                <c:pt idx="7">
                  <c:v>2330956</c:v>
                </c:pt>
                <c:pt idx="8">
                  <c:v>2588910</c:v>
                </c:pt>
                <c:pt idx="9">
                  <c:v>2598270</c:v>
                </c:pt>
                <c:pt idx="10">
                  <c:v>2711873</c:v>
                </c:pt>
                <c:pt idx="11">
                  <c:v>2837587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'[4]Факт'!$C$55:$N$55</c:f>
              <c:numCache>
                <c:ptCount val="12"/>
                <c:pt idx="0">
                  <c:v>2626602</c:v>
                </c:pt>
                <c:pt idx="1">
                  <c:v>2391172</c:v>
                </c:pt>
                <c:pt idx="2">
                  <c:v>2821148</c:v>
                </c:pt>
                <c:pt idx="3">
                  <c:v>2355490</c:v>
                </c:pt>
                <c:pt idx="4">
                  <c:v>2016057</c:v>
                </c:pt>
                <c:pt idx="5">
                  <c:v>2322854</c:v>
                </c:pt>
                <c:pt idx="6">
                  <c:v>2046290</c:v>
                </c:pt>
                <c:pt idx="7">
                  <c:v>2269690</c:v>
                </c:pt>
                <c:pt idx="8">
                  <c:v>2533434</c:v>
                </c:pt>
                <c:pt idx="9">
                  <c:v>2564962</c:v>
                </c:pt>
                <c:pt idx="10">
                  <c:v>2629998</c:v>
                </c:pt>
                <c:pt idx="11">
                  <c:v>2715691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'[4]Факт'!$C$54:$N$54</c:f>
              <c:numCache>
                <c:ptCount val="12"/>
                <c:pt idx="0">
                  <c:v>1384</c:v>
                </c:pt>
                <c:pt idx="1">
                  <c:v>125842</c:v>
                </c:pt>
                <c:pt idx="2">
                  <c:v>158180</c:v>
                </c:pt>
                <c:pt idx="3">
                  <c:v>36746</c:v>
                </c:pt>
                <c:pt idx="4">
                  <c:v>12258</c:v>
                </c:pt>
                <c:pt idx="5">
                  <c:v>97268</c:v>
                </c:pt>
                <c:pt idx="6">
                  <c:v>80206</c:v>
                </c:pt>
                <c:pt idx="7">
                  <c:v>61266</c:v>
                </c:pt>
                <c:pt idx="8">
                  <c:v>55476</c:v>
                </c:pt>
                <c:pt idx="9">
                  <c:v>33308</c:v>
                </c:pt>
                <c:pt idx="10">
                  <c:v>81875</c:v>
                </c:pt>
                <c:pt idx="11">
                  <c:v>121896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6175"/>
          <c:w val="0.265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295"/>
          <c:h val="0.854"/>
        </c:manualLayout>
      </c:layout>
      <c:lineChart>
        <c:grouping val="standard"/>
        <c:varyColors val="0"/>
        <c:ser>
          <c:idx val="0"/>
          <c:order val="0"/>
          <c:tx>
            <c:v>отпуск электроэнергии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'[5]Факт'!$C$52:$N$52</c:f>
              <c:numCache>
                <c:ptCount val="12"/>
                <c:pt idx="0">
                  <c:v>2862140</c:v>
                </c:pt>
                <c:pt idx="1">
                  <c:v>2691895</c:v>
                </c:pt>
                <c:pt idx="2">
                  <c:v>2734471</c:v>
                </c:pt>
                <c:pt idx="3">
                  <c:v>2411725</c:v>
                </c:pt>
                <c:pt idx="4">
                  <c:v>2405648</c:v>
                </c:pt>
                <c:pt idx="5">
                  <c:v>2188839</c:v>
                </c:pt>
                <c:pt idx="6">
                  <c:v>2285589</c:v>
                </c:pt>
                <c:pt idx="7">
                  <c:v>2315234</c:v>
                </c:pt>
                <c:pt idx="8">
                  <c:v>2606323</c:v>
                </c:pt>
                <c:pt idx="9">
                  <c:v>2909412</c:v>
                </c:pt>
                <c:pt idx="10">
                  <c:v>2731123</c:v>
                </c:pt>
                <c:pt idx="11">
                  <c:v>2530092</c:v>
                </c:pt>
              </c:numCache>
            </c:numRef>
          </c:val>
          <c:smooth val="0"/>
        </c:ser>
        <c:ser>
          <c:idx val="3"/>
          <c:order val="1"/>
          <c:tx>
            <c:v>полезный отпуск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'[5]Факт'!$C$55:$N$55</c:f>
              <c:numCache>
                <c:ptCount val="12"/>
                <c:pt idx="0">
                  <c:v>2744390</c:v>
                </c:pt>
                <c:pt idx="1">
                  <c:v>2608964</c:v>
                </c:pt>
                <c:pt idx="2">
                  <c:v>2633301</c:v>
                </c:pt>
                <c:pt idx="3">
                  <c:v>2409553</c:v>
                </c:pt>
                <c:pt idx="4">
                  <c:v>2404436</c:v>
                </c:pt>
                <c:pt idx="5">
                  <c:v>2106282</c:v>
                </c:pt>
                <c:pt idx="6">
                  <c:v>2223756</c:v>
                </c:pt>
                <c:pt idx="7">
                  <c:v>2145714</c:v>
                </c:pt>
                <c:pt idx="8">
                  <c:v>2600698</c:v>
                </c:pt>
                <c:pt idx="9">
                  <c:v>2822390</c:v>
                </c:pt>
                <c:pt idx="10">
                  <c:v>2729550</c:v>
                </c:pt>
                <c:pt idx="11">
                  <c:v>2404056</c:v>
                </c:pt>
              </c:numCache>
            </c:numRef>
          </c:val>
          <c:smooth val="0"/>
        </c:ser>
        <c:ser>
          <c:idx val="1"/>
          <c:order val="2"/>
          <c:tx>
            <c:v>потери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'[5]Факт'!$C$54:$N$54</c:f>
              <c:numCache>
                <c:ptCount val="12"/>
                <c:pt idx="0">
                  <c:v>117750</c:v>
                </c:pt>
                <c:pt idx="1">
                  <c:v>82931</c:v>
                </c:pt>
                <c:pt idx="2">
                  <c:v>101170</c:v>
                </c:pt>
                <c:pt idx="3">
                  <c:v>2172</c:v>
                </c:pt>
                <c:pt idx="4">
                  <c:v>1212</c:v>
                </c:pt>
                <c:pt idx="5">
                  <c:v>82557</c:v>
                </c:pt>
                <c:pt idx="6">
                  <c:v>61833</c:v>
                </c:pt>
                <c:pt idx="7">
                  <c:v>169520</c:v>
                </c:pt>
                <c:pt idx="8">
                  <c:v>5625</c:v>
                </c:pt>
                <c:pt idx="9">
                  <c:v>87022</c:v>
                </c:pt>
                <c:pt idx="10">
                  <c:v>1573</c:v>
                </c:pt>
                <c:pt idx="11">
                  <c:v>126036</c:v>
                </c:pt>
              </c:numCache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месяц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кВт*ч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At val="1"/>
        <c:crossBetween val="between"/>
        <c:dispUnits/>
        <c:majorUnit val="1000000"/>
        <c:minorUnit val="500000"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6175"/>
          <c:w val="0.265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"/>
          <c:w val="0.7855"/>
          <c:h val="0.9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'2013'!$C$42:$N$42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'2013'!$C$44:$N$44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'2013'!$C$45:$N$45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'2013'!$C$46:$N$46</c:f>
              <c:numCache/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8498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253"/>
          <c:w val="0.06125"/>
          <c:h val="0.4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53</xdr:row>
      <xdr:rowOff>9525</xdr:rowOff>
    </xdr:from>
    <xdr:to>
      <xdr:col>14</xdr:col>
      <xdr:colOff>361950</xdr:colOff>
      <xdr:row>80</xdr:row>
      <xdr:rowOff>19050</xdr:rowOff>
    </xdr:to>
    <xdr:graphicFrame>
      <xdr:nvGraphicFramePr>
        <xdr:cNvPr id="1" name="Диаграмма 1"/>
        <xdr:cNvGraphicFramePr/>
      </xdr:nvGraphicFramePr>
      <xdr:xfrm>
        <a:off x="657225" y="12677775"/>
        <a:ext cx="9220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53</xdr:row>
      <xdr:rowOff>9525</xdr:rowOff>
    </xdr:from>
    <xdr:to>
      <xdr:col>14</xdr:col>
      <xdr:colOff>361950</xdr:colOff>
      <xdr:row>80</xdr:row>
      <xdr:rowOff>19050</xdr:rowOff>
    </xdr:to>
    <xdr:graphicFrame>
      <xdr:nvGraphicFramePr>
        <xdr:cNvPr id="2" name="Диаграмма 1"/>
        <xdr:cNvGraphicFramePr/>
      </xdr:nvGraphicFramePr>
      <xdr:xfrm>
        <a:off x="657225" y="12677775"/>
        <a:ext cx="92202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53</xdr:row>
      <xdr:rowOff>9525</xdr:rowOff>
    </xdr:from>
    <xdr:to>
      <xdr:col>14</xdr:col>
      <xdr:colOff>361950</xdr:colOff>
      <xdr:row>80</xdr:row>
      <xdr:rowOff>19050</xdr:rowOff>
    </xdr:to>
    <xdr:graphicFrame>
      <xdr:nvGraphicFramePr>
        <xdr:cNvPr id="3" name="Диаграмма 1"/>
        <xdr:cNvGraphicFramePr/>
      </xdr:nvGraphicFramePr>
      <xdr:xfrm>
        <a:off x="657225" y="12677775"/>
        <a:ext cx="92202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53</xdr:row>
      <xdr:rowOff>9525</xdr:rowOff>
    </xdr:from>
    <xdr:to>
      <xdr:col>14</xdr:col>
      <xdr:colOff>361950</xdr:colOff>
      <xdr:row>80</xdr:row>
      <xdr:rowOff>19050</xdr:rowOff>
    </xdr:to>
    <xdr:graphicFrame>
      <xdr:nvGraphicFramePr>
        <xdr:cNvPr id="1" name="Диаграмма 1"/>
        <xdr:cNvGraphicFramePr/>
      </xdr:nvGraphicFramePr>
      <xdr:xfrm>
        <a:off x="657225" y="12677775"/>
        <a:ext cx="92202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61</xdr:row>
      <xdr:rowOff>9525</xdr:rowOff>
    </xdr:from>
    <xdr:to>
      <xdr:col>14</xdr:col>
      <xdr:colOff>361950</xdr:colOff>
      <xdr:row>88</xdr:row>
      <xdr:rowOff>19050</xdr:rowOff>
    </xdr:to>
    <xdr:graphicFrame>
      <xdr:nvGraphicFramePr>
        <xdr:cNvPr id="1" name="Диаграмма 1"/>
        <xdr:cNvGraphicFramePr/>
      </xdr:nvGraphicFramePr>
      <xdr:xfrm>
        <a:off x="657225" y="16268700"/>
        <a:ext cx="9458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133350</xdr:rowOff>
    </xdr:from>
    <xdr:to>
      <xdr:col>14</xdr:col>
      <xdr:colOff>419100</xdr:colOff>
      <xdr:row>86</xdr:row>
      <xdr:rowOff>133350</xdr:rowOff>
    </xdr:to>
    <xdr:graphicFrame>
      <xdr:nvGraphicFramePr>
        <xdr:cNvPr id="1" name="Chart 3"/>
        <xdr:cNvGraphicFramePr/>
      </xdr:nvGraphicFramePr>
      <xdr:xfrm>
        <a:off x="0" y="17392650"/>
        <a:ext cx="99345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9525</xdr:rowOff>
    </xdr:from>
    <xdr:to>
      <xdr:col>14</xdr:col>
      <xdr:colOff>361950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52400" y="17268825"/>
        <a:ext cx="9725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9525</xdr:rowOff>
    </xdr:from>
    <xdr:to>
      <xdr:col>14</xdr:col>
      <xdr:colOff>361950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52400" y="17268825"/>
        <a:ext cx="9725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0.28625</cdr:y>
    </cdr:from>
    <cdr:to>
      <cdr:x>0.95175</cdr:x>
      <cdr:y>0.321</cdr:y>
    </cdr:to>
    <cdr:sp>
      <cdr:nvSpPr>
        <cdr:cNvPr id="1" name="Text Box 2"/>
        <cdr:cNvSpPr txBox="1">
          <a:spLocks noChangeArrowheads="1"/>
        </cdr:cNvSpPr>
      </cdr:nvSpPr>
      <cdr:spPr>
        <a:xfrm>
          <a:off x="9458325" y="1838325"/>
          <a:ext cx="69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Покупка</a:t>
          </a:r>
        </a:p>
      </cdr:txBody>
    </cdr:sp>
  </cdr:relSizeAnchor>
  <cdr:relSizeAnchor xmlns:cdr="http://schemas.openxmlformats.org/drawingml/2006/chartDrawing">
    <cdr:from>
      <cdr:x>0.883</cdr:x>
      <cdr:y>0.4015</cdr:y>
    </cdr:from>
    <cdr:to>
      <cdr:x>0.95175</cdr:x>
      <cdr:y>0.4365</cdr:y>
    </cdr:to>
    <cdr:sp>
      <cdr:nvSpPr>
        <cdr:cNvPr id="2" name="Text Box 3"/>
        <cdr:cNvSpPr txBox="1">
          <a:spLocks noChangeArrowheads="1"/>
        </cdr:cNvSpPr>
      </cdr:nvSpPr>
      <cdr:spPr>
        <a:xfrm>
          <a:off x="9410700" y="25812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Потери</a:t>
          </a:r>
        </a:p>
      </cdr:txBody>
    </cdr:sp>
  </cdr:relSizeAnchor>
  <cdr:relSizeAnchor xmlns:cdr="http://schemas.openxmlformats.org/drawingml/2006/chartDrawing">
    <cdr:from>
      <cdr:x>0.883</cdr:x>
      <cdr:y>0.4955</cdr:y>
    </cdr:from>
    <cdr:to>
      <cdr:x>0.9745</cdr:x>
      <cdr:y>0.56425</cdr:y>
    </cdr:to>
    <cdr:sp>
      <cdr:nvSpPr>
        <cdr:cNvPr id="3" name="Text Box 4"/>
        <cdr:cNvSpPr txBox="1">
          <a:spLocks noChangeArrowheads="1"/>
        </cdr:cNvSpPr>
      </cdr:nvSpPr>
      <cdr:spPr>
        <a:xfrm>
          <a:off x="9410700" y="3190875"/>
          <a:ext cx="9715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Полезный отпуск</a:t>
          </a:r>
        </a:p>
      </cdr:txBody>
    </cdr:sp>
  </cdr:relSizeAnchor>
  <cdr:relSizeAnchor xmlns:cdr="http://schemas.openxmlformats.org/drawingml/2006/chartDrawing">
    <cdr:from>
      <cdr:x>0.883</cdr:x>
      <cdr:y>0.592</cdr:y>
    </cdr:from>
    <cdr:to>
      <cdr:x>0.97</cdr:x>
      <cdr:y>0.6955</cdr:y>
    </cdr:to>
    <cdr:sp>
      <cdr:nvSpPr>
        <cdr:cNvPr id="4" name="Text Box 5"/>
        <cdr:cNvSpPr txBox="1">
          <a:spLocks noChangeArrowheads="1"/>
        </cdr:cNvSpPr>
      </cdr:nvSpPr>
      <cdr:spPr>
        <a:xfrm>
          <a:off x="9410700" y="3810000"/>
          <a:ext cx="9239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Полезный отпуск (транзит)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49</xdr:row>
      <xdr:rowOff>0</xdr:rowOff>
    </xdr:from>
    <xdr:to>
      <xdr:col>16</xdr:col>
      <xdr:colOff>495300</xdr:colOff>
      <xdr:row>88</xdr:row>
      <xdr:rowOff>133350</xdr:rowOff>
    </xdr:to>
    <xdr:graphicFrame>
      <xdr:nvGraphicFramePr>
        <xdr:cNvPr id="1" name="Chart 1"/>
        <xdr:cNvGraphicFramePr/>
      </xdr:nvGraphicFramePr>
      <xdr:xfrm>
        <a:off x="1009650" y="15259050"/>
        <a:ext cx="106680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%20&#1101;&#1083;.&#1101;&#1085;&#1077;&#1088;&#1075;&#1080;&#1080;\&#1059;&#1063;&#1045;&#1058;\&#1059;&#1095;&#1077;&#1090;%202017\&#1044;&#1045;&#1050;&#1040;&#1041;&#1056;&#1068;%20%202017\&#1044;&#1086;&#1082;-&#1090;&#1099;%2012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36\&#1042;&#1077;&#1076;&#1086;&#1084;&#1086;&#1089;&#1090;&#1080;%20&#1080;%20&#1050;&#1086;&#1085;&#1090;&#1072;&#1082;&#1090;\&#1042;&#1077;&#1076;&#1086;&#1084;&#1086;&#1089;&#1090;&#1080;\!%20&#1050;&#1091;&#1088;&#1089;&#1082;\&#1073;&#1077;&#1079;%20&#1055;&#1052;%20FKURSKEN-PKURSKEN%20&#1080;&#1102;&#1085;&#110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%20&#1101;&#1083;.&#1101;&#1085;&#1077;&#1088;&#1075;&#1080;&#1080;\&#1059;&#1063;&#1045;&#1058;\&#1059;&#1095;&#1077;&#1090;%202016\&#1044;&#1045;&#1050;&#1040;&#1041;&#1056;&#1068;%202016\&#1044;&#1086;&#1082;-&#1090;&#1099;%2012-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%20&#1101;&#1083;.&#1101;&#1085;&#1077;&#1088;&#1075;&#1080;&#1080;\&#1059;&#1063;&#1045;&#1058;\&#1059;&#1095;&#1105;&#1090;%202015\&#1044;&#1077;&#1082;&#1072;&#1073;&#1088;&#1100;%202015\&#1044;&#1086;&#1082;-&#1090;&#1099;%2012-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%20&#1101;&#1083;.&#1101;&#1085;&#1077;&#1088;&#1075;&#1080;&#1080;\&#1059;&#1095;&#1077;&#1090;%202014\&#1044;&#1077;&#1082;&#1072;&#1073;&#1088;&#1100;%202014\&#1044;&#1086;&#1082;-&#1090;&#1099;%2012-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gU\&#1056;&#1072;&#1073;&#1086;&#1095;&#1080;&#1081;%20&#1089;&#1090;&#1086;&#1083;\&#1050;&#1069;&#1057;&#105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%20&#1101;&#1083;.&#1101;&#1085;&#1077;&#1088;&#1075;&#1080;&#1080;\&#1059;&#1063;&#1045;&#1058;\&#1059;&#1095;&#1077;&#1090;%202019\&#1044;&#1045;&#1050;&#1040;&#1041;&#1056;&#1068;%202019\&#1044;&#1086;&#1082;-&#1090;&#1099;%2012-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&#1087;&#1086;%20&#1101;&#1083;.&#1101;&#1085;&#1077;&#1088;&#1075;&#1080;&#1080;\&#1059;&#1095;&#1077;&#1090;_&#1069;&#1069;\&#1059;&#1063;&#1045;&#1058;\&#1059;&#1095;&#1077;&#1090;%202020\&#1044;&#1045;&#1050;&#1040;&#1041;&#1056;&#1068;%202020\&#1044;&#1086;&#1082;-&#1090;&#1099;%2012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ять"/>
      <sheetName val="ИА ФСК"/>
      <sheetName val="Сво. ФСК"/>
      <sheetName val="ИА МРСК-1"/>
      <sheetName val="баланс МРСК"/>
      <sheetName val="Св. АЭСК"/>
      <sheetName val="баланс АЭСК"/>
      <sheetName val="ИА ГЭС"/>
      <sheetName val="Св. РЭК"/>
      <sheetName val="Баланс"/>
      <sheetName val="маршрутный лист РЭК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13 мкр."/>
      <sheetName val="Акты 13 мк"/>
      <sheetName val="ЖИЛСЕРВИС"/>
      <sheetName val="Комфорт"/>
      <sheetName val="Факт"/>
      <sheetName val="Лист1"/>
    </sheetNames>
    <sheetDataSet>
      <sheetData sheetId="21">
        <row r="52">
          <cell r="C52">
            <v>3723026</v>
          </cell>
          <cell r="D52">
            <v>3566936</v>
          </cell>
          <cell r="E52">
            <v>3067545</v>
          </cell>
          <cell r="F52">
            <v>2736417</v>
          </cell>
          <cell r="G52">
            <v>3355442</v>
          </cell>
          <cell r="H52">
            <v>3316755</v>
          </cell>
          <cell r="I52">
            <v>3506602</v>
          </cell>
          <cell r="J52">
            <v>3572806</v>
          </cell>
          <cell r="K52">
            <v>3101592</v>
          </cell>
          <cell r="L52">
            <v>3817283</v>
          </cell>
          <cell r="M52">
            <v>3782932</v>
          </cell>
          <cell r="N52">
            <v>4158933</v>
          </cell>
        </row>
        <row r="54">
          <cell r="C54">
            <v>132823</v>
          </cell>
          <cell r="D54">
            <v>61704</v>
          </cell>
          <cell r="E54">
            <v>49444</v>
          </cell>
          <cell r="F54">
            <v>26556</v>
          </cell>
          <cell r="G54">
            <v>42007</v>
          </cell>
          <cell r="H54">
            <v>40621</v>
          </cell>
          <cell r="I54">
            <v>23764</v>
          </cell>
          <cell r="J54">
            <v>63053</v>
          </cell>
          <cell r="K54">
            <v>43313</v>
          </cell>
          <cell r="L54">
            <v>66005</v>
          </cell>
          <cell r="M54">
            <v>74262</v>
          </cell>
          <cell r="N54">
            <v>147326</v>
          </cell>
        </row>
        <row r="55">
          <cell r="C55">
            <v>3590203</v>
          </cell>
          <cell r="D55">
            <v>3505232</v>
          </cell>
          <cell r="E55">
            <v>3018101</v>
          </cell>
          <cell r="F55">
            <v>2709861</v>
          </cell>
          <cell r="G55">
            <v>3313435</v>
          </cell>
          <cell r="H55">
            <v>3276134</v>
          </cell>
          <cell r="I55">
            <v>3482838</v>
          </cell>
          <cell r="J55">
            <v>3509753</v>
          </cell>
          <cell r="K55">
            <v>3058279</v>
          </cell>
          <cell r="L55">
            <v>3751278</v>
          </cell>
          <cell r="M55">
            <v>3708670</v>
          </cell>
          <cell r="N55">
            <v>4011607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жная"/>
      <sheetName val="Железн."/>
      <sheetName val="Курская"/>
      <sheetName val="Садовая"/>
      <sheetName val="Сеймская"/>
      <sheetName val="МСК АО-энерго"/>
      <sheetName val="Баланс по 330 и выше"/>
      <sheetName val="FKURSKEN-PKURSKEN"/>
      <sheetName val="Сводный акт по форме МЭС"/>
      <sheetName val="Интегр МГОК"/>
      <sheetName val="Сводный акт МГОК"/>
      <sheetName val="Интегр ЖСК"/>
      <sheetName val="Сводный акт ЖСК"/>
      <sheetName val="Интегр Акт КЭС"/>
      <sheetName val="Сводный акт КЭС"/>
      <sheetName val="Интегр Акт Оборон"/>
      <sheetName val="Сводный акт Оборон"/>
      <sheetName val="Интегр Сбыт"/>
      <sheetName val="Сводный Сбыт"/>
      <sheetName val="прил 63"/>
      <sheetName val="прил 52"/>
      <sheetName val="ВЛ"/>
    </sheetNames>
    <sheetDataSet>
      <sheetData sheetId="7">
        <row r="495">
          <cell r="D495">
            <v>41643848.99999999</v>
          </cell>
          <cell r="K495">
            <v>526218.0000000047</v>
          </cell>
        </row>
        <row r="496">
          <cell r="D496">
            <v>548312084.999999</v>
          </cell>
          <cell r="K496">
            <v>7732956.000000011</v>
          </cell>
        </row>
        <row r="502">
          <cell r="K502">
            <v>-513874973.99999905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зменять"/>
      <sheetName val="маршрутный лист РЭК"/>
      <sheetName val="ИА МРСК-1"/>
      <sheetName val="ИА ГЭС"/>
      <sheetName val="Св. РЭК"/>
      <sheetName val="Св. АЭСК"/>
      <sheetName val="баланс ТСО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Акты 13 мк"/>
      <sheetName val="Комфорт"/>
      <sheetName val="13 мкр."/>
      <sheetName val="Баланс"/>
      <sheetName val="Факт"/>
      <sheetName val="1 кв."/>
      <sheetName val="2 кв."/>
      <sheetName val="3 кв."/>
      <sheetName val="4 кв."/>
    </sheetNames>
    <sheetDataSet>
      <sheetData sheetId="18">
        <row r="52">
          <cell r="C52">
            <v>2830260</v>
          </cell>
          <cell r="D52">
            <v>2627857</v>
          </cell>
          <cell r="E52">
            <v>2990976</v>
          </cell>
          <cell r="F52">
            <v>2733827</v>
          </cell>
          <cell r="G52">
            <v>2785562</v>
          </cell>
          <cell r="H52">
            <v>2418080</v>
          </cell>
          <cell r="I52">
            <v>2910394</v>
          </cell>
          <cell r="J52">
            <v>2728145</v>
          </cell>
          <cell r="K52">
            <v>2930625</v>
          </cell>
          <cell r="L52">
            <v>3339501</v>
          </cell>
          <cell r="M52">
            <v>3527090</v>
          </cell>
          <cell r="N52">
            <v>3732531</v>
          </cell>
        </row>
        <row r="54">
          <cell r="C54">
            <v>57290</v>
          </cell>
          <cell r="D54">
            <v>24891</v>
          </cell>
          <cell r="E54">
            <v>121883</v>
          </cell>
          <cell r="F54">
            <v>11844</v>
          </cell>
          <cell r="G54">
            <v>44489</v>
          </cell>
          <cell r="H54">
            <v>40703</v>
          </cell>
          <cell r="I54">
            <v>62103</v>
          </cell>
          <cell r="J54">
            <v>80622</v>
          </cell>
          <cell r="K54">
            <v>30098</v>
          </cell>
          <cell r="L54">
            <v>19773</v>
          </cell>
          <cell r="M54">
            <v>20491</v>
          </cell>
          <cell r="N54">
            <v>72007</v>
          </cell>
        </row>
        <row r="55">
          <cell r="C55">
            <v>2772970</v>
          </cell>
          <cell r="D55">
            <v>2602966</v>
          </cell>
          <cell r="E55">
            <v>2869093</v>
          </cell>
          <cell r="F55">
            <v>2721983</v>
          </cell>
          <cell r="G55">
            <v>2741073</v>
          </cell>
          <cell r="H55">
            <v>2377377</v>
          </cell>
          <cell r="I55">
            <v>2848291</v>
          </cell>
          <cell r="J55">
            <v>2647523</v>
          </cell>
          <cell r="K55">
            <v>2900527</v>
          </cell>
          <cell r="L55">
            <v>3319728</v>
          </cell>
          <cell r="M55">
            <v>3506599</v>
          </cell>
          <cell r="N55">
            <v>3660524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ять"/>
      <sheetName val="маршрутный лист РЭК"/>
      <sheetName val="ИА МРСК-1"/>
      <sheetName val="ИА ГЭС"/>
      <sheetName val="Св. РЭК"/>
      <sheetName val="Св. АЭСК"/>
      <sheetName val="баланс ТСО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Акты 13 мк"/>
      <sheetName val="Комфорт"/>
      <sheetName val="13 мкр."/>
      <sheetName val="Баланс"/>
      <sheetName val="Факт"/>
      <sheetName val="1 кв."/>
      <sheetName val="2 кв."/>
      <sheetName val="3 кв."/>
      <sheetName val="4 кв."/>
    </sheetNames>
    <sheetDataSet>
      <sheetData sheetId="17">
        <row r="52">
          <cell r="C52">
            <v>2627986</v>
          </cell>
          <cell r="D52">
            <v>2517014</v>
          </cell>
          <cell r="E52">
            <v>2979328</v>
          </cell>
          <cell r="F52">
            <v>2392236</v>
          </cell>
          <cell r="G52">
            <v>2028315</v>
          </cell>
          <cell r="H52">
            <v>2420122</v>
          </cell>
          <cell r="I52">
            <v>2126496</v>
          </cell>
          <cell r="J52">
            <v>2330956</v>
          </cell>
          <cell r="K52">
            <v>2588910</v>
          </cell>
          <cell r="L52">
            <v>2598270</v>
          </cell>
          <cell r="M52">
            <v>2711873</v>
          </cell>
          <cell r="N52">
            <v>2837587</v>
          </cell>
        </row>
        <row r="54">
          <cell r="C54">
            <v>1384</v>
          </cell>
          <cell r="D54">
            <v>125842</v>
          </cell>
          <cell r="E54">
            <v>158180</v>
          </cell>
          <cell r="F54">
            <v>36746</v>
          </cell>
          <cell r="G54">
            <v>12258</v>
          </cell>
          <cell r="H54">
            <v>97268</v>
          </cell>
          <cell r="I54">
            <v>80206</v>
          </cell>
          <cell r="J54">
            <v>61266</v>
          </cell>
          <cell r="K54">
            <v>55476</v>
          </cell>
          <cell r="L54">
            <v>33308</v>
          </cell>
          <cell r="M54">
            <v>81875</v>
          </cell>
          <cell r="N54">
            <v>121896</v>
          </cell>
        </row>
        <row r="55">
          <cell r="C55">
            <v>2626602</v>
          </cell>
          <cell r="D55">
            <v>2391172</v>
          </cell>
          <cell r="E55">
            <v>2821148</v>
          </cell>
          <cell r="F55">
            <v>2355490</v>
          </cell>
          <cell r="G55">
            <v>2016057</v>
          </cell>
          <cell r="H55">
            <v>2322854</v>
          </cell>
          <cell r="I55">
            <v>2046290</v>
          </cell>
          <cell r="J55">
            <v>2269690</v>
          </cell>
          <cell r="K55">
            <v>2533434</v>
          </cell>
          <cell r="L55">
            <v>2564962</v>
          </cell>
          <cell r="M55">
            <v>2629998</v>
          </cell>
          <cell r="N55">
            <v>2715691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ять"/>
      <sheetName val="маршрутный лист РЭК"/>
      <sheetName val="ИА МРСК-1"/>
      <sheetName val="ИА ГЭС"/>
      <sheetName val="Св. РЭК"/>
      <sheetName val="Св. АЭСК"/>
      <sheetName val="баланс ТСО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Акты 13 мк"/>
      <sheetName val="Комфорт"/>
      <sheetName val="13 мкр."/>
      <sheetName val="Баланс"/>
      <sheetName val="Факт"/>
      <sheetName val="1 кв."/>
      <sheetName val="2 кв."/>
      <sheetName val="3 кв."/>
      <sheetName val="4 кв."/>
    </sheetNames>
    <sheetDataSet>
      <sheetData sheetId="17">
        <row r="52">
          <cell r="C52">
            <v>2862140</v>
          </cell>
          <cell r="D52">
            <v>2691895</v>
          </cell>
          <cell r="E52">
            <v>2734471</v>
          </cell>
          <cell r="F52">
            <v>2411725</v>
          </cell>
          <cell r="G52">
            <v>2405648</v>
          </cell>
          <cell r="H52">
            <v>2188839</v>
          </cell>
          <cell r="I52">
            <v>2285589</v>
          </cell>
          <cell r="J52">
            <v>2315234</v>
          </cell>
          <cell r="K52">
            <v>2606323</v>
          </cell>
          <cell r="L52">
            <v>2909412</v>
          </cell>
          <cell r="M52">
            <v>2731123</v>
          </cell>
          <cell r="N52">
            <v>2530092</v>
          </cell>
        </row>
        <row r="54">
          <cell r="C54">
            <v>117750</v>
          </cell>
          <cell r="D54">
            <v>82931</v>
          </cell>
          <cell r="E54">
            <v>101170</v>
          </cell>
          <cell r="F54">
            <v>2172</v>
          </cell>
          <cell r="G54">
            <v>1212</v>
          </cell>
          <cell r="H54">
            <v>82557</v>
          </cell>
          <cell r="I54">
            <v>61833</v>
          </cell>
          <cell r="J54">
            <v>169520</v>
          </cell>
          <cell r="K54">
            <v>5625</v>
          </cell>
          <cell r="L54">
            <v>87022</v>
          </cell>
          <cell r="M54">
            <v>1573</v>
          </cell>
          <cell r="N54">
            <v>126036</v>
          </cell>
        </row>
        <row r="55">
          <cell r="C55">
            <v>2744390</v>
          </cell>
          <cell r="D55">
            <v>2608964</v>
          </cell>
          <cell r="E55">
            <v>2633301</v>
          </cell>
          <cell r="F55">
            <v>2409553</v>
          </cell>
          <cell r="G55">
            <v>2404436</v>
          </cell>
          <cell r="H55">
            <v>2106282</v>
          </cell>
          <cell r="I55">
            <v>2223756</v>
          </cell>
          <cell r="J55">
            <v>2145714</v>
          </cell>
          <cell r="K55">
            <v>2600698</v>
          </cell>
          <cell r="L55">
            <v>2822390</v>
          </cell>
          <cell r="M55">
            <v>2729550</v>
          </cell>
          <cell r="N55">
            <v>2404056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МФОРТ"/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ять"/>
      <sheetName val="техучет жск"/>
      <sheetName val="ИА ФСК"/>
      <sheetName val="Сво. ФСК"/>
      <sheetName val="ИА МРСК-1"/>
      <sheetName val="баланс МРСК"/>
      <sheetName val="Св. АЭСК"/>
      <sheetName val="баланс АЭСК"/>
      <sheetName val="ИА ГЭС"/>
      <sheetName val="Св. РЭК"/>
      <sheetName val="Баланс"/>
      <sheetName val="маршрутный лист РЭК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13 мкр."/>
      <sheetName val="АЧС 13 мкр"/>
      <sheetName val="Акты 13 мк"/>
      <sheetName val="Комфорт"/>
      <sheetName val="ЖИЛСЕРВИС"/>
      <sheetName val="Факт"/>
      <sheetName val="Лист1"/>
    </sheetNames>
    <sheetDataSet>
      <sheetData sheetId="23">
        <row r="44">
          <cell r="C44">
            <v>3747978</v>
          </cell>
          <cell r="D44">
            <v>3676033</v>
          </cell>
          <cell r="E44">
            <v>3699599</v>
          </cell>
          <cell r="F44">
            <v>4009898</v>
          </cell>
          <cell r="G44">
            <v>3572036</v>
          </cell>
          <cell r="H44">
            <v>3917422</v>
          </cell>
          <cell r="I44">
            <v>3941933</v>
          </cell>
          <cell r="J44">
            <v>4086620</v>
          </cell>
          <cell r="K44">
            <v>4083920</v>
          </cell>
          <cell r="L44">
            <v>4232726</v>
          </cell>
          <cell r="M44">
            <v>4381338</v>
          </cell>
          <cell r="N44">
            <v>4462684</v>
          </cell>
        </row>
        <row r="46">
          <cell r="C46">
            <v>89500</v>
          </cell>
          <cell r="D46">
            <v>56551</v>
          </cell>
          <cell r="E46">
            <v>92562</v>
          </cell>
          <cell r="F46">
            <v>118791</v>
          </cell>
          <cell r="G46">
            <v>22202</v>
          </cell>
          <cell r="H46">
            <v>80503</v>
          </cell>
          <cell r="I46">
            <v>18467</v>
          </cell>
          <cell r="J46">
            <v>97655</v>
          </cell>
          <cell r="K46">
            <v>73529</v>
          </cell>
          <cell r="L46">
            <v>90052</v>
          </cell>
          <cell r="M46">
            <v>71970</v>
          </cell>
          <cell r="N46">
            <v>145195</v>
          </cell>
        </row>
        <row r="47">
          <cell r="C47">
            <v>3658478</v>
          </cell>
          <cell r="D47">
            <v>3619482</v>
          </cell>
          <cell r="E47">
            <v>3607037</v>
          </cell>
          <cell r="F47">
            <v>3891107</v>
          </cell>
          <cell r="G47">
            <v>3549834</v>
          </cell>
          <cell r="H47">
            <v>3836919</v>
          </cell>
          <cell r="I47">
            <v>3923466</v>
          </cell>
          <cell r="J47">
            <v>3988965</v>
          </cell>
          <cell r="K47">
            <v>4010391</v>
          </cell>
          <cell r="L47">
            <v>4142674</v>
          </cell>
          <cell r="M47">
            <v>4309368</v>
          </cell>
          <cell r="N47">
            <v>4317489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ять"/>
      <sheetName val="техучет жск"/>
      <sheetName val="ИА ФСК"/>
      <sheetName val="Сво. ФСК"/>
      <sheetName val="ИА МРСК-1"/>
      <sheetName val="баланс МРСК"/>
      <sheetName val="Св. АЭСК"/>
      <sheetName val="баланс АЭСК"/>
      <sheetName val="ИА ГЭС"/>
      <sheetName val="Св. РЭК"/>
      <sheetName val="Баланс"/>
      <sheetName val="маршрутный лист РЭК"/>
      <sheetName val="АЭСК пот"/>
      <sheetName val="МРСК пот."/>
      <sheetName val="Св.общ."/>
      <sheetName val="СМУ-6"/>
      <sheetName val="Акты СМУ6"/>
      <sheetName val="маршрутный лист КАЭС"/>
      <sheetName val="13 мкр."/>
      <sheetName val="АЧС 13 мкр"/>
      <sheetName val="Акты 13 мк"/>
      <sheetName val="Комфорт"/>
      <sheetName val="ЖИЛСЕРВИС"/>
      <sheetName val="Факт"/>
      <sheetName val="Лист1"/>
    </sheetNames>
    <sheetDataSet>
      <sheetData sheetId="23">
        <row r="44">
          <cell r="C44">
            <v>4321428</v>
          </cell>
          <cell r="D44">
            <v>4275227</v>
          </cell>
          <cell r="E44">
            <v>4103534</v>
          </cell>
          <cell r="F44">
            <v>3749870</v>
          </cell>
          <cell r="G44">
            <v>4103588</v>
          </cell>
          <cell r="H44">
            <v>3033637</v>
          </cell>
          <cell r="I44">
            <v>3362028</v>
          </cell>
          <cell r="J44">
            <v>3436146</v>
          </cell>
          <cell r="K44">
            <v>3005000</v>
          </cell>
          <cell r="L44">
            <v>3724771</v>
          </cell>
          <cell r="M44">
            <v>4205919</v>
          </cell>
          <cell r="N44">
            <v>3979050</v>
          </cell>
        </row>
        <row r="46">
          <cell r="C46">
            <v>36646</v>
          </cell>
          <cell r="D46">
            <v>51125</v>
          </cell>
          <cell r="E46">
            <v>167178</v>
          </cell>
          <cell r="F46">
            <v>130012</v>
          </cell>
          <cell r="G46">
            <v>58097</v>
          </cell>
          <cell r="H46">
            <v>81303</v>
          </cell>
          <cell r="I46">
            <v>142896</v>
          </cell>
          <cell r="J46">
            <v>49238</v>
          </cell>
          <cell r="K46">
            <v>99915</v>
          </cell>
          <cell r="L46">
            <v>137012</v>
          </cell>
          <cell r="M46">
            <v>86105</v>
          </cell>
          <cell r="N46">
            <v>79597</v>
          </cell>
        </row>
        <row r="47">
          <cell r="C47">
            <v>4284782</v>
          </cell>
          <cell r="D47">
            <v>4224102</v>
          </cell>
          <cell r="E47">
            <v>3936356</v>
          </cell>
          <cell r="F47">
            <v>3619858</v>
          </cell>
          <cell r="G47">
            <v>4045491</v>
          </cell>
          <cell r="H47">
            <v>2952334</v>
          </cell>
          <cell r="I47">
            <v>3219132</v>
          </cell>
          <cell r="J47">
            <v>3386908</v>
          </cell>
          <cell r="K47">
            <v>2905085</v>
          </cell>
          <cell r="L47">
            <v>3587759</v>
          </cell>
          <cell r="M47">
            <v>4119814</v>
          </cell>
          <cell r="N47">
            <v>3899453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zoomScalePageLayoutView="0" workbookViewId="0" topLeftCell="A1">
      <selection activeCell="A1" sqref="A1:O1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53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678980</v>
      </c>
      <c r="D7" s="18">
        <v>677576</v>
      </c>
      <c r="E7" s="18">
        <v>635340</v>
      </c>
      <c r="F7" s="18">
        <v>633841</v>
      </c>
      <c r="G7" s="18">
        <v>595619</v>
      </c>
      <c r="H7" s="18">
        <v>609420</v>
      </c>
      <c r="I7" s="18">
        <v>598426</v>
      </c>
      <c r="J7" s="18">
        <v>576838</v>
      </c>
      <c r="K7" s="18">
        <v>610050</v>
      </c>
      <c r="L7" s="18">
        <v>589392</v>
      </c>
      <c r="M7" s="18">
        <v>677319</v>
      </c>
      <c r="N7" s="18">
        <v>760870</v>
      </c>
      <c r="O7" s="18">
        <f>SUM(C7:N7)</f>
        <v>7643671</v>
      </c>
    </row>
    <row r="8" spans="1:15" ht="32.25" customHeight="1">
      <c r="A8" s="4" t="s">
        <v>26</v>
      </c>
      <c r="B8" s="4" t="s">
        <v>27</v>
      </c>
      <c r="C8" s="6">
        <f>1-(C10+C11)/C7</f>
        <v>0.019423252525847645</v>
      </c>
      <c r="D8" s="35">
        <f>1-(D10+D11)/D7</f>
        <v>0.0176555840230469</v>
      </c>
      <c r="E8" s="35">
        <f aca="true" t="shared" si="0" ref="E8:M8">1-(E10+E11)/E7</f>
        <v>0.07409418579028548</v>
      </c>
      <c r="F8" s="35">
        <f t="shared" si="0"/>
        <v>0.08587169337420586</v>
      </c>
      <c r="G8" s="35">
        <f t="shared" si="0"/>
        <v>0.04098425335659206</v>
      </c>
      <c r="H8" s="35">
        <f t="shared" si="0"/>
        <v>0.06189327557349611</v>
      </c>
      <c r="I8" s="35">
        <f t="shared" si="0"/>
        <v>0.02606337291494687</v>
      </c>
      <c r="J8" s="35">
        <f t="shared" si="0"/>
        <v>0.0038901736709440193</v>
      </c>
      <c r="K8" s="35">
        <f t="shared" si="0"/>
        <v>0.08504220965494635</v>
      </c>
      <c r="L8" s="35">
        <f t="shared" si="0"/>
        <v>0.03810367293753558</v>
      </c>
      <c r="M8" s="35">
        <f t="shared" si="0"/>
        <v>0.05425803794076356</v>
      </c>
      <c r="N8" s="35">
        <f>1-(N10+N11)/N7</f>
        <v>0.08241355290654118</v>
      </c>
      <c r="O8" s="35">
        <f>1-(O10+O11)/O7</f>
        <v>0.049769279708663516</v>
      </c>
    </row>
    <row r="9" spans="1:15" ht="32.25" customHeight="1">
      <c r="A9" s="4" t="s">
        <v>26</v>
      </c>
      <c r="B9" s="4" t="s">
        <v>25</v>
      </c>
      <c r="C9" s="36">
        <f>C7-C10-C11</f>
        <v>13188</v>
      </c>
      <c r="D9" s="36">
        <f>D7-D10-D11</f>
        <v>11963</v>
      </c>
      <c r="E9" s="36">
        <f aca="true" t="shared" si="1" ref="E9:O9">E7-E10-E11</f>
        <v>47075</v>
      </c>
      <c r="F9" s="36">
        <f t="shared" si="1"/>
        <v>54429</v>
      </c>
      <c r="G9" s="36">
        <f t="shared" si="1"/>
        <v>24411</v>
      </c>
      <c r="H9" s="36">
        <f t="shared" si="1"/>
        <v>37719</v>
      </c>
      <c r="I9" s="36">
        <f t="shared" si="1"/>
        <v>15597</v>
      </c>
      <c r="J9" s="36">
        <f t="shared" si="1"/>
        <v>2244</v>
      </c>
      <c r="K9" s="36">
        <f t="shared" si="1"/>
        <v>51880</v>
      </c>
      <c r="L9" s="36">
        <f t="shared" si="1"/>
        <v>22458</v>
      </c>
      <c r="M9" s="36">
        <f t="shared" si="1"/>
        <v>36750</v>
      </c>
      <c r="N9" s="36">
        <f>N7-N10-N11</f>
        <v>62706</v>
      </c>
      <c r="O9" s="36">
        <f t="shared" si="1"/>
        <v>380420</v>
      </c>
    </row>
    <row r="10" spans="1:15" ht="32.25" customHeight="1">
      <c r="A10" s="4" t="s">
        <v>28</v>
      </c>
      <c r="B10" s="4" t="s">
        <v>25</v>
      </c>
      <c r="C10" s="5">
        <v>665792</v>
      </c>
      <c r="D10" s="18">
        <v>665613</v>
      </c>
      <c r="E10" s="18">
        <v>588265</v>
      </c>
      <c r="F10" s="18">
        <v>579412</v>
      </c>
      <c r="G10" s="18">
        <v>571208</v>
      </c>
      <c r="H10" s="18">
        <v>571701</v>
      </c>
      <c r="I10" s="18">
        <v>582829</v>
      </c>
      <c r="J10" s="18">
        <v>574594</v>
      </c>
      <c r="K10" s="18">
        <v>558170</v>
      </c>
      <c r="L10" s="18">
        <v>566934</v>
      </c>
      <c r="M10" s="18">
        <v>640569</v>
      </c>
      <c r="N10" s="18">
        <v>698164</v>
      </c>
      <c r="O10" s="18">
        <f>SUM(C10:N10)</f>
        <v>7263251</v>
      </c>
    </row>
    <row r="11" spans="1:15" ht="32.25" customHeight="1">
      <c r="A11" s="4" t="s">
        <v>33</v>
      </c>
      <c r="B11" s="4" t="s">
        <v>25</v>
      </c>
      <c r="C11" s="5">
        <v>0</v>
      </c>
      <c r="D11" s="18">
        <v>0</v>
      </c>
      <c r="E11" s="18">
        <v>0</v>
      </c>
      <c r="F11" s="18">
        <v>0</v>
      </c>
      <c r="G11" s="5">
        <v>0</v>
      </c>
      <c r="H11" s="5">
        <v>0</v>
      </c>
      <c r="I11" s="5">
        <v>0</v>
      </c>
      <c r="J11" s="18">
        <v>0</v>
      </c>
      <c r="K11" s="18">
        <v>0</v>
      </c>
      <c r="L11" s="18">
        <v>0</v>
      </c>
      <c r="M11" s="5">
        <v>0</v>
      </c>
      <c r="N11" s="18">
        <v>0</v>
      </c>
      <c r="O11" s="5">
        <f>SUM(C11:N11)</f>
        <v>0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5" ht="14.25" customHeight="1">
      <c r="A14" s="1"/>
      <c r="B14" s="1"/>
      <c r="C14" s="1"/>
      <c r="J14" s="49" t="s">
        <v>47</v>
      </c>
      <c r="K14" s="49"/>
      <c r="L14" s="49"/>
      <c r="M14" s="31"/>
      <c r="N14" s="31"/>
      <c r="O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5" ht="15.7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50" t="s">
        <v>20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.75" customHeight="1">
      <c r="A21" s="50" t="s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4.25" customHeight="1">
      <c r="A22" s="1"/>
      <c r="B22" s="1"/>
      <c r="C22" s="1"/>
      <c r="D22" s="1"/>
      <c r="E22" s="1"/>
      <c r="F22" s="1"/>
      <c r="G22" s="1"/>
      <c r="H22" s="1"/>
      <c r="J22" s="2"/>
      <c r="O22" s="3"/>
    </row>
    <row r="23" spans="1:15" ht="18.75" customHeight="1">
      <c r="A23" s="51" t="s">
        <v>21</v>
      </c>
      <c r="B23" s="51" t="s">
        <v>22</v>
      </c>
      <c r="C23" s="53" t="s">
        <v>53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8.75" customHeight="1">
      <c r="A24" s="52"/>
      <c r="B24" s="52"/>
      <c r="C24" s="4" t="s">
        <v>23</v>
      </c>
      <c r="D24" s="4" t="s">
        <v>9</v>
      </c>
      <c r="E24" s="4" t="s">
        <v>10</v>
      </c>
      <c r="F24" s="4" t="s">
        <v>11</v>
      </c>
      <c r="G24" s="4" t="s">
        <v>12</v>
      </c>
      <c r="H24" s="4" t="s">
        <v>13</v>
      </c>
      <c r="I24" s="4" t="s">
        <v>14</v>
      </c>
      <c r="J24" s="4" t="s">
        <v>15</v>
      </c>
      <c r="K24" s="4" t="s">
        <v>16</v>
      </c>
      <c r="L24" s="4" t="s">
        <v>17</v>
      </c>
      <c r="M24" s="4" t="s">
        <v>18</v>
      </c>
      <c r="N24" s="4" t="s">
        <v>19</v>
      </c>
      <c r="O24" s="4" t="s">
        <v>8</v>
      </c>
    </row>
    <row r="25" spans="1:15" ht="32.25" customHeight="1">
      <c r="A25" s="4" t="s">
        <v>24</v>
      </c>
      <c r="B25" s="4" t="s">
        <v>25</v>
      </c>
      <c r="C25" s="5">
        <v>3642448</v>
      </c>
      <c r="D25" s="18">
        <v>3597651</v>
      </c>
      <c r="E25" s="18">
        <v>3468194</v>
      </c>
      <c r="F25" s="18">
        <v>3116029</v>
      </c>
      <c r="G25" s="18">
        <v>3507969</v>
      </c>
      <c r="H25" s="18">
        <v>2424217</v>
      </c>
      <c r="I25" s="18">
        <v>2763602</v>
      </c>
      <c r="J25" s="18">
        <v>2859308</v>
      </c>
      <c r="K25" s="18">
        <v>2394950</v>
      </c>
      <c r="L25" s="18">
        <v>3135379</v>
      </c>
      <c r="M25" s="18">
        <v>3528600</v>
      </c>
      <c r="N25" s="18">
        <v>3218180</v>
      </c>
      <c r="O25" s="18">
        <f>SUM(C25:N25)</f>
        <v>37656527</v>
      </c>
    </row>
    <row r="26" spans="1:15" ht="32.25" customHeight="1">
      <c r="A26" s="4" t="s">
        <v>26</v>
      </c>
      <c r="B26" s="4" t="s">
        <v>27</v>
      </c>
      <c r="C26" s="6">
        <f>1-(C28+C29)/C25</f>
        <v>0.0064401743003605905</v>
      </c>
      <c r="D26" s="35">
        <f>1-(D28+D29)/D25</f>
        <v>0.010885436080375732</v>
      </c>
      <c r="E26" s="35">
        <f aca="true" t="shared" si="2" ref="E26:M26">1-(E28+E29)/E25</f>
        <v>0.03462983904591266</v>
      </c>
      <c r="F26" s="35">
        <f t="shared" si="2"/>
        <v>0.0242561927376157</v>
      </c>
      <c r="G26" s="35">
        <f t="shared" si="2"/>
        <v>0.009602707435556024</v>
      </c>
      <c r="H26" s="35">
        <f t="shared" si="2"/>
        <v>0.017978588550447427</v>
      </c>
      <c r="I26" s="35">
        <f t="shared" si="2"/>
        <v>0.04606271091133962</v>
      </c>
      <c r="J26" s="35">
        <f t="shared" si="2"/>
        <v>0.0164354452196126</v>
      </c>
      <c r="K26" s="35">
        <f t="shared" si="2"/>
        <v>0.02005678615419948</v>
      </c>
      <c r="L26" s="35">
        <f t="shared" si="2"/>
        <v>0.036535933933345865</v>
      </c>
      <c r="M26" s="35">
        <f t="shared" si="2"/>
        <v>0.01398713370741933</v>
      </c>
      <c r="N26" s="35">
        <f>1-(N28+N29)/N25</f>
        <v>0.005248618784530423</v>
      </c>
      <c r="O26" s="35">
        <f>1-(O28+O29)/O25</f>
        <v>0.019616891382468693</v>
      </c>
    </row>
    <row r="27" spans="1:15" ht="32.25" customHeight="1">
      <c r="A27" s="4" t="s">
        <v>26</v>
      </c>
      <c r="B27" s="4" t="s">
        <v>25</v>
      </c>
      <c r="C27" s="7">
        <f>C25-C28-C29</f>
        <v>23458</v>
      </c>
      <c r="D27" s="36">
        <f>D25-D28-D29</f>
        <v>39162</v>
      </c>
      <c r="E27" s="36">
        <f aca="true" t="shared" si="3" ref="E27:M27">E25-E28-E29</f>
        <v>120103</v>
      </c>
      <c r="F27" s="36">
        <f t="shared" si="3"/>
        <v>75583</v>
      </c>
      <c r="G27" s="36">
        <f t="shared" si="3"/>
        <v>33686</v>
      </c>
      <c r="H27" s="36">
        <f t="shared" si="3"/>
        <v>43584</v>
      </c>
      <c r="I27" s="36">
        <f t="shared" si="3"/>
        <v>127299</v>
      </c>
      <c r="J27" s="36">
        <f t="shared" si="3"/>
        <v>46994</v>
      </c>
      <c r="K27" s="36">
        <f t="shared" si="3"/>
        <v>48035</v>
      </c>
      <c r="L27" s="36">
        <f t="shared" si="3"/>
        <v>114554</v>
      </c>
      <c r="M27" s="36">
        <f t="shared" si="3"/>
        <v>49355</v>
      </c>
      <c r="N27" s="36">
        <f>N25-N28-N29</f>
        <v>16891</v>
      </c>
      <c r="O27" s="36">
        <f>O25-O28-O29</f>
        <v>738704</v>
      </c>
    </row>
    <row r="28" spans="1:15" ht="25.5">
      <c r="A28" s="4" t="s">
        <v>28</v>
      </c>
      <c r="B28" s="4" t="s">
        <v>25</v>
      </c>
      <c r="C28" s="5">
        <v>3618990</v>
      </c>
      <c r="D28" s="18">
        <v>3558489</v>
      </c>
      <c r="E28" s="18">
        <v>3348091</v>
      </c>
      <c r="F28" s="18">
        <v>3040446</v>
      </c>
      <c r="G28" s="18">
        <v>3474283</v>
      </c>
      <c r="H28" s="18">
        <v>2380633</v>
      </c>
      <c r="I28" s="18">
        <v>2636303</v>
      </c>
      <c r="J28" s="18">
        <v>2812314</v>
      </c>
      <c r="K28" s="18">
        <v>2346915</v>
      </c>
      <c r="L28" s="18">
        <v>3020825</v>
      </c>
      <c r="M28" s="18">
        <v>3479245</v>
      </c>
      <c r="N28" s="18">
        <v>3201289</v>
      </c>
      <c r="O28" s="18">
        <f>SUM(C28:N28)</f>
        <v>36917823</v>
      </c>
    </row>
    <row r="29" spans="1:15" ht="27" customHeight="1">
      <c r="A29" s="4" t="s">
        <v>33</v>
      </c>
      <c r="B29" s="4" t="s">
        <v>25</v>
      </c>
      <c r="C29" s="5">
        <v>0</v>
      </c>
      <c r="D29" s="5">
        <v>0</v>
      </c>
      <c r="E29" s="18">
        <v>0</v>
      </c>
      <c r="F29" s="18">
        <v>0</v>
      </c>
      <c r="G29" s="5">
        <v>0</v>
      </c>
      <c r="H29" s="5">
        <v>0</v>
      </c>
      <c r="I29" s="5">
        <v>0</v>
      </c>
      <c r="J29" s="18">
        <v>0</v>
      </c>
      <c r="K29" s="5">
        <v>0</v>
      </c>
      <c r="L29" s="5">
        <v>0</v>
      </c>
      <c r="M29" s="5">
        <v>0</v>
      </c>
      <c r="N29" s="5">
        <v>0</v>
      </c>
      <c r="O29" s="5">
        <f>SUM(C29:N29)</f>
        <v>0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5" ht="14.25" customHeight="1">
      <c r="A32" s="1"/>
      <c r="B32" s="1"/>
      <c r="C32" s="1"/>
      <c r="D32" s="32"/>
      <c r="E32" s="32"/>
      <c r="F32" s="32"/>
      <c r="G32" s="33"/>
      <c r="H32" s="33"/>
      <c r="I32" s="32"/>
      <c r="J32" s="49" t="s">
        <v>47</v>
      </c>
      <c r="K32" s="49"/>
      <c r="L32" s="49"/>
      <c r="M32" s="31"/>
      <c r="N32" s="31"/>
      <c r="O32" s="1"/>
    </row>
    <row r="33" spans="1:10" ht="12.75">
      <c r="A33" s="1"/>
      <c r="B33" s="1"/>
      <c r="C33" s="1"/>
      <c r="D33" s="1"/>
      <c r="E33" s="1"/>
      <c r="F33" s="1"/>
      <c r="G33" s="33"/>
      <c r="H33" s="33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5" ht="15.7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5.75" customHeight="1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5.75" customHeight="1">
      <c r="A39" s="50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J41" s="2"/>
      <c r="O41" s="3"/>
    </row>
    <row r="42" spans="1:15" ht="19.5" customHeight="1">
      <c r="A42" s="51" t="s">
        <v>21</v>
      </c>
      <c r="B42" s="51" t="s">
        <v>22</v>
      </c>
      <c r="C42" s="53" t="s">
        <v>53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9.5" customHeight="1">
      <c r="A43" s="52"/>
      <c r="B43" s="52"/>
      <c r="C43" s="4" t="s">
        <v>23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  <c r="K43" s="4" t="s">
        <v>16</v>
      </c>
      <c r="L43" s="4" t="s">
        <v>17</v>
      </c>
      <c r="M43" s="4" t="s">
        <v>18</v>
      </c>
      <c r="N43" s="4" t="s">
        <v>19</v>
      </c>
      <c r="O43" s="4" t="s">
        <v>8</v>
      </c>
    </row>
    <row r="44" spans="1:16" ht="25.5">
      <c r="A44" s="4" t="s">
        <v>24</v>
      </c>
      <c r="B44" s="4" t="s">
        <v>25</v>
      </c>
      <c r="C44" s="44">
        <f aca="true" t="shared" si="4" ref="C44:K44">C7+C25</f>
        <v>4321428</v>
      </c>
      <c r="D44" s="44">
        <f t="shared" si="4"/>
        <v>4275227</v>
      </c>
      <c r="E44" s="44">
        <f t="shared" si="4"/>
        <v>4103534</v>
      </c>
      <c r="F44" s="44">
        <f t="shared" si="4"/>
        <v>3749870</v>
      </c>
      <c r="G44" s="44">
        <f t="shared" si="4"/>
        <v>4103588</v>
      </c>
      <c r="H44" s="44">
        <f t="shared" si="4"/>
        <v>3033637</v>
      </c>
      <c r="I44" s="44">
        <f t="shared" si="4"/>
        <v>3362028</v>
      </c>
      <c r="J44" s="44">
        <f t="shared" si="4"/>
        <v>3436146</v>
      </c>
      <c r="K44" s="44">
        <f t="shared" si="4"/>
        <v>3005000</v>
      </c>
      <c r="L44" s="44">
        <f>L7+L25</f>
        <v>3724771</v>
      </c>
      <c r="M44" s="44">
        <f>M7+M25</f>
        <v>4205919</v>
      </c>
      <c r="N44" s="44">
        <f>N7+N25</f>
        <v>3979050</v>
      </c>
      <c r="O44" s="45">
        <f>SUM(C44:N44)</f>
        <v>45300198</v>
      </c>
      <c r="P44" s="21"/>
    </row>
    <row r="45" spans="1:16" ht="25.5">
      <c r="A45" s="4" t="s">
        <v>26</v>
      </c>
      <c r="B45" s="4" t="s">
        <v>27</v>
      </c>
      <c r="C45" s="46">
        <f>1-(C47+C48)/C44</f>
        <v>0.00848006723703365</v>
      </c>
      <c r="D45" s="46">
        <f>1-(D47+D48)/D44</f>
        <v>0.011958429341880517</v>
      </c>
      <c r="E45" s="46">
        <f aca="true" t="shared" si="5" ref="E45:K45">1-(E47+E48)/E44</f>
        <v>0.040740006053318956</v>
      </c>
      <c r="F45" s="46">
        <f t="shared" si="5"/>
        <v>0.03467106859704472</v>
      </c>
      <c r="G45" s="46">
        <f t="shared" si="5"/>
        <v>0.014157610364393336</v>
      </c>
      <c r="H45" s="46">
        <f t="shared" si="5"/>
        <v>0.02680050381769472</v>
      </c>
      <c r="I45" s="46">
        <f t="shared" si="5"/>
        <v>0.042502917881707125</v>
      </c>
      <c r="J45" s="46">
        <f t="shared" si="5"/>
        <v>0.014329426048834915</v>
      </c>
      <c r="K45" s="46">
        <f t="shared" si="5"/>
        <v>0.03324958402662226</v>
      </c>
      <c r="L45" s="46">
        <f>1-(L47+L48)/L44</f>
        <v>0.03678400631877776</v>
      </c>
      <c r="M45" s="46">
        <f>1-(M47+M48)/M44</f>
        <v>0.0204723391011572</v>
      </c>
      <c r="N45" s="46">
        <f>1-(N47+N48)/N44</f>
        <v>0.0200040210603033</v>
      </c>
      <c r="O45" s="46">
        <f>1-(O47+O48)/O44</f>
        <v>0.02470461608136898</v>
      </c>
      <c r="P45" s="22"/>
    </row>
    <row r="46" spans="1:16" ht="25.5">
      <c r="A46" s="4" t="s">
        <v>26</v>
      </c>
      <c r="B46" s="4" t="s">
        <v>25</v>
      </c>
      <c r="C46" s="47">
        <f>C44-C47-C48</f>
        <v>36646</v>
      </c>
      <c r="D46" s="47">
        <f>D44-D47-D48</f>
        <v>51125</v>
      </c>
      <c r="E46" s="47">
        <f>E44-E47-E48</f>
        <v>167178</v>
      </c>
      <c r="F46" s="47">
        <f aca="true" t="shared" si="6" ref="F46:K46">F44-F47-F48</f>
        <v>130012</v>
      </c>
      <c r="G46" s="47">
        <f t="shared" si="6"/>
        <v>58097</v>
      </c>
      <c r="H46" s="47">
        <f t="shared" si="6"/>
        <v>81303</v>
      </c>
      <c r="I46" s="47">
        <f t="shared" si="6"/>
        <v>142896</v>
      </c>
      <c r="J46" s="47">
        <f t="shared" si="6"/>
        <v>49238</v>
      </c>
      <c r="K46" s="47">
        <f t="shared" si="6"/>
        <v>99915</v>
      </c>
      <c r="L46" s="47">
        <f>L44-L47-L48</f>
        <v>137012</v>
      </c>
      <c r="M46" s="47">
        <f>M44-M47-M48</f>
        <v>86105</v>
      </c>
      <c r="N46" s="47">
        <f>N44-N47-N48</f>
        <v>79597</v>
      </c>
      <c r="O46" s="47">
        <f>O44-O47-O48</f>
        <v>1119124</v>
      </c>
      <c r="P46" s="21"/>
    </row>
    <row r="47" spans="1:16" ht="25.5">
      <c r="A47" s="4" t="s">
        <v>28</v>
      </c>
      <c r="B47" s="4" t="s">
        <v>25</v>
      </c>
      <c r="C47" s="44">
        <f aca="true" t="shared" si="7" ref="C47:N48">C10+C28</f>
        <v>4284782</v>
      </c>
      <c r="D47" s="44">
        <f t="shared" si="7"/>
        <v>4224102</v>
      </c>
      <c r="E47" s="44">
        <f t="shared" si="7"/>
        <v>3936356</v>
      </c>
      <c r="F47" s="44">
        <f t="shared" si="7"/>
        <v>3619858</v>
      </c>
      <c r="G47" s="44">
        <f t="shared" si="7"/>
        <v>4045491</v>
      </c>
      <c r="H47" s="44">
        <f t="shared" si="7"/>
        <v>2952334</v>
      </c>
      <c r="I47" s="44">
        <f t="shared" si="7"/>
        <v>3219132</v>
      </c>
      <c r="J47" s="44">
        <f t="shared" si="7"/>
        <v>3386908</v>
      </c>
      <c r="K47" s="44">
        <f t="shared" si="7"/>
        <v>2905085</v>
      </c>
      <c r="L47" s="44">
        <f>L10+L28</f>
        <v>3587759</v>
      </c>
      <c r="M47" s="44">
        <f>M10+M28</f>
        <v>4119814</v>
      </c>
      <c r="N47" s="44">
        <f>N10+N28</f>
        <v>3899453</v>
      </c>
      <c r="O47" s="44">
        <f>SUM(C47:N47)</f>
        <v>44181074</v>
      </c>
      <c r="P47" s="21"/>
    </row>
    <row r="48" spans="1:16" ht="26.25" customHeight="1">
      <c r="A48" s="4" t="s">
        <v>33</v>
      </c>
      <c r="B48" s="4" t="s">
        <v>25</v>
      </c>
      <c r="C48" s="9">
        <f t="shared" si="7"/>
        <v>0</v>
      </c>
      <c r="D48" s="9">
        <v>0</v>
      </c>
      <c r="E48" s="44">
        <f t="shared" si="7"/>
        <v>0</v>
      </c>
      <c r="F48" s="44">
        <f t="shared" si="7"/>
        <v>0</v>
      </c>
      <c r="G48" s="9">
        <f t="shared" si="7"/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9">
        <f t="shared" si="7"/>
        <v>0</v>
      </c>
      <c r="L48" s="9">
        <f t="shared" si="7"/>
        <v>0</v>
      </c>
      <c r="M48" s="44">
        <f t="shared" si="7"/>
        <v>0</v>
      </c>
      <c r="N48" s="9">
        <f t="shared" si="7"/>
        <v>0</v>
      </c>
      <c r="O48" s="9">
        <f>O11+O29</f>
        <v>0</v>
      </c>
      <c r="P48" s="34"/>
    </row>
    <row r="49" spans="1:16" ht="12" customHeight="1">
      <c r="A49" s="33"/>
      <c r="B49" s="33"/>
      <c r="C49" s="30"/>
      <c r="D49" s="30"/>
      <c r="E49" s="48"/>
      <c r="F49" s="48"/>
      <c r="G49" s="30"/>
      <c r="H49" s="30"/>
      <c r="I49" s="30"/>
      <c r="J49" s="30"/>
      <c r="K49" s="30"/>
      <c r="L49" s="30"/>
      <c r="M49" s="48"/>
      <c r="N49" s="30"/>
      <c r="O49" s="30"/>
      <c r="P49" s="34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5" ht="14.25" customHeight="1">
      <c r="A51" s="1"/>
      <c r="B51" s="1"/>
      <c r="C51" s="1"/>
      <c r="D51" s="32"/>
      <c r="E51" s="32"/>
      <c r="F51" s="32"/>
      <c r="G51" s="33"/>
      <c r="H51" s="33"/>
      <c r="I51" s="32"/>
      <c r="J51" s="49" t="s">
        <v>47</v>
      </c>
      <c r="K51" s="49"/>
      <c r="L51" s="49"/>
      <c r="M51" s="31"/>
      <c r="N51" s="31"/>
      <c r="O51" s="1"/>
    </row>
    <row r="52" spans="1:15" ht="14.25" customHeight="1">
      <c r="A52" s="1"/>
      <c r="B52" s="1"/>
      <c r="C52" s="1"/>
      <c r="D52" s="32"/>
      <c r="E52" s="32"/>
      <c r="F52" s="32"/>
      <c r="G52" s="33"/>
      <c r="H52" s="33"/>
      <c r="I52" s="32"/>
      <c r="J52" s="1"/>
      <c r="K52" s="1"/>
      <c r="L52" s="1"/>
      <c r="M52" s="33"/>
      <c r="N52" s="33"/>
      <c r="O52" s="1"/>
    </row>
  </sheetData>
  <sheetProtection/>
  <mergeCells count="21">
    <mergeCell ref="J51:L51"/>
    <mergeCell ref="J32:L32"/>
    <mergeCell ref="A37:O37"/>
    <mergeCell ref="A38:O38"/>
    <mergeCell ref="A39:O39"/>
    <mergeCell ref="A42:A43"/>
    <mergeCell ref="B42:B43"/>
    <mergeCell ref="C42:O42"/>
    <mergeCell ref="J14:L14"/>
    <mergeCell ref="A19:O19"/>
    <mergeCell ref="A20:O20"/>
    <mergeCell ref="A21:O21"/>
    <mergeCell ref="A23:A24"/>
    <mergeCell ref="B23:B24"/>
    <mergeCell ref="C23:O23"/>
    <mergeCell ref="A1:O1"/>
    <mergeCell ref="A2:O2"/>
    <mergeCell ref="A3:O3"/>
    <mergeCell ref="A5:A6"/>
    <mergeCell ref="B5:B6"/>
    <mergeCell ref="C5:O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zoomScalePageLayoutView="0" workbookViewId="0" topLeftCell="A1">
      <selection activeCell="D29" sqref="D29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34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2025205</v>
      </c>
      <c r="D7" s="5">
        <v>1945478</v>
      </c>
      <c r="E7" s="5">
        <v>2002085</v>
      </c>
      <c r="F7" s="5">
        <v>1896315</v>
      </c>
      <c r="G7" s="5">
        <v>1799529</v>
      </c>
      <c r="H7" s="5">
        <v>1516670</v>
      </c>
      <c r="I7" s="5">
        <v>1608077</v>
      </c>
      <c r="J7" s="5">
        <v>1442514</v>
      </c>
      <c r="K7" s="5">
        <v>325806</v>
      </c>
      <c r="L7" s="5">
        <v>362704</v>
      </c>
      <c r="M7" s="5">
        <v>426601</v>
      </c>
      <c r="N7" s="5">
        <v>464617</v>
      </c>
      <c r="O7" s="5">
        <f>SUM(C7:N7)</f>
        <v>15815601</v>
      </c>
    </row>
    <row r="8" spans="1:15" ht="32.25" customHeight="1">
      <c r="A8" s="4" t="s">
        <v>26</v>
      </c>
      <c r="B8" s="4" t="s">
        <v>27</v>
      </c>
      <c r="C8" s="6">
        <f>1-(C10+C11)/C7</f>
        <v>0.025887749635222113</v>
      </c>
      <c r="D8" s="6">
        <f aca="true" t="shared" si="0" ref="D8:O8">1-(D10+D11)/D7</f>
        <v>0.036636754566229945</v>
      </c>
      <c r="E8" s="6">
        <f t="shared" si="0"/>
        <v>0.04161661467919697</v>
      </c>
      <c r="F8" s="6">
        <f t="shared" si="0"/>
        <v>0.03807437055552476</v>
      </c>
      <c r="G8" s="6">
        <f t="shared" si="0"/>
        <v>0.05742113630844514</v>
      </c>
      <c r="H8" s="6">
        <f t="shared" si="0"/>
        <v>0.043354190430350714</v>
      </c>
      <c r="I8" s="6">
        <f t="shared" si="0"/>
        <v>0.045277682598532265</v>
      </c>
      <c r="J8" s="6">
        <f t="shared" si="0"/>
        <v>0.06664337399844988</v>
      </c>
      <c r="K8" s="6">
        <f t="shared" si="0"/>
        <v>0.0005432680797775591</v>
      </c>
      <c r="L8" s="6">
        <f t="shared" si="0"/>
        <v>0.0371266928404429</v>
      </c>
      <c r="M8" s="6">
        <f t="shared" si="0"/>
        <v>0.0394935783085365</v>
      </c>
      <c r="N8" s="6">
        <f t="shared" si="0"/>
        <v>0.01946549523586094</v>
      </c>
      <c r="O8" s="6">
        <f t="shared" si="0"/>
        <v>0.041527919172973604</v>
      </c>
    </row>
    <row r="9" spans="1:15" ht="32.25" customHeight="1">
      <c r="A9" s="4" t="s">
        <v>26</v>
      </c>
      <c r="B9" s="4" t="s">
        <v>25</v>
      </c>
      <c r="C9" s="7">
        <f>C7-C10-C11</f>
        <v>52428</v>
      </c>
      <c r="D9" s="7">
        <f aca="true" t="shared" si="1" ref="D9:O9">D7-D10-D11</f>
        <v>71276</v>
      </c>
      <c r="E9" s="7">
        <f t="shared" si="1"/>
        <v>83320</v>
      </c>
      <c r="F9" s="7">
        <f t="shared" si="1"/>
        <v>72201</v>
      </c>
      <c r="G9" s="7">
        <f t="shared" si="1"/>
        <v>103331</v>
      </c>
      <c r="H9" s="7">
        <f t="shared" si="1"/>
        <v>65754</v>
      </c>
      <c r="I9" s="7">
        <f t="shared" si="1"/>
        <v>72810</v>
      </c>
      <c r="J9" s="7">
        <f t="shared" si="1"/>
        <v>96134</v>
      </c>
      <c r="K9" s="7">
        <f t="shared" si="1"/>
        <v>177</v>
      </c>
      <c r="L9" s="7">
        <f t="shared" si="1"/>
        <v>13466</v>
      </c>
      <c r="M9" s="7">
        <f t="shared" si="1"/>
        <v>16848</v>
      </c>
      <c r="N9" s="7">
        <f t="shared" si="1"/>
        <v>9044</v>
      </c>
      <c r="O9" s="7">
        <f t="shared" si="1"/>
        <v>656789</v>
      </c>
    </row>
    <row r="10" spans="1:15" ht="32.25" customHeight="1">
      <c r="A10" s="4" t="s">
        <v>28</v>
      </c>
      <c r="B10" s="4" t="s">
        <v>25</v>
      </c>
      <c r="C10" s="5">
        <v>1972777</v>
      </c>
      <c r="D10" s="5">
        <v>1874202</v>
      </c>
      <c r="E10" s="5">
        <v>1918765</v>
      </c>
      <c r="F10" s="5">
        <v>1824114</v>
      </c>
      <c r="G10" s="5">
        <v>1696198</v>
      </c>
      <c r="H10" s="5">
        <v>1450916</v>
      </c>
      <c r="I10" s="5">
        <v>1535267</v>
      </c>
      <c r="J10" s="5">
        <v>1346380</v>
      </c>
      <c r="K10" s="18">
        <v>325629</v>
      </c>
      <c r="L10" s="18">
        <v>349238</v>
      </c>
      <c r="M10" s="5">
        <v>409753</v>
      </c>
      <c r="N10" s="5">
        <v>455573</v>
      </c>
      <c r="O10" s="5">
        <f>SUM(C10:N10)</f>
        <v>15158812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9">
        <f>SUM(C12:N12)/12</f>
        <v>0</v>
      </c>
    </row>
    <row r="13" spans="1:15" ht="55.5" customHeight="1">
      <c r="A13" s="4" t="s">
        <v>31</v>
      </c>
      <c r="B13" s="4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9">
        <f>SUM(C13:N13)/12</f>
        <v>0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5.75" customHeight="1">
      <c r="A18" s="50" t="s">
        <v>36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.75" customHeight="1">
      <c r="A19" s="50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50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4.25" customHeight="1">
      <c r="A21" s="1"/>
      <c r="B21" s="1"/>
      <c r="C21" s="1"/>
      <c r="D21" s="1"/>
      <c r="E21" s="1"/>
      <c r="F21" s="1"/>
      <c r="G21" s="1"/>
      <c r="H21" s="1"/>
      <c r="J21" s="2"/>
      <c r="O21" s="3"/>
    </row>
    <row r="22" spans="1:15" ht="18.75" customHeight="1">
      <c r="A22" s="51" t="s">
        <v>21</v>
      </c>
      <c r="B22" s="51" t="s">
        <v>22</v>
      </c>
      <c r="C22" s="53" t="s">
        <v>34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8.75" customHeight="1">
      <c r="A23" s="52"/>
      <c r="B23" s="52"/>
      <c r="C23" s="4" t="s">
        <v>23</v>
      </c>
      <c r="D23" s="4" t="s">
        <v>9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14</v>
      </c>
      <c r="J23" s="4" t="s">
        <v>15</v>
      </c>
      <c r="K23" s="4" t="s">
        <v>16</v>
      </c>
      <c r="L23" s="4" t="s">
        <v>17</v>
      </c>
      <c r="M23" s="4" t="s">
        <v>18</v>
      </c>
      <c r="N23" s="4" t="s">
        <v>19</v>
      </c>
      <c r="O23" s="4" t="s">
        <v>8</v>
      </c>
    </row>
    <row r="24" spans="1:15" ht="32.25" customHeight="1">
      <c r="A24" s="4" t="s">
        <v>24</v>
      </c>
      <c r="B24" s="4" t="s">
        <v>25</v>
      </c>
      <c r="C24" s="5">
        <v>1080640</v>
      </c>
      <c r="D24" s="5">
        <v>983212</v>
      </c>
      <c r="E24" s="5">
        <v>1026355</v>
      </c>
      <c r="F24" s="5">
        <v>890686</v>
      </c>
      <c r="G24" s="5">
        <v>1017075</v>
      </c>
      <c r="H24" s="5">
        <v>1009042</v>
      </c>
      <c r="I24" s="5">
        <v>1032840</v>
      </c>
      <c r="J24" s="5">
        <v>1104089</v>
      </c>
      <c r="K24" s="5">
        <v>2022786</v>
      </c>
      <c r="L24" s="5">
        <v>2651736</v>
      </c>
      <c r="M24" s="5">
        <v>2748196</v>
      </c>
      <c r="N24" s="5">
        <v>2551167</v>
      </c>
      <c r="O24" s="5">
        <f>SUM(C24:N24)</f>
        <v>18117824</v>
      </c>
    </row>
    <row r="25" spans="1:15" ht="32.25" customHeight="1">
      <c r="A25" s="4" t="s">
        <v>26</v>
      </c>
      <c r="B25" s="4" t="s">
        <v>27</v>
      </c>
      <c r="C25" s="6">
        <f>1-(C27+C28)/C24</f>
        <v>0.0672832765768433</v>
      </c>
      <c r="D25" s="6">
        <f aca="true" t="shared" si="2" ref="D25:O25">1-(D27+D28)/D24</f>
        <v>0.07480278922551797</v>
      </c>
      <c r="E25" s="6">
        <f t="shared" si="2"/>
        <v>0.07278475771053872</v>
      </c>
      <c r="F25" s="6">
        <f t="shared" si="2"/>
        <v>0.07119343966336056</v>
      </c>
      <c r="G25" s="6">
        <f t="shared" si="2"/>
        <v>0.057455939827446345</v>
      </c>
      <c r="H25" s="6">
        <f t="shared" si="2"/>
        <v>0.0539273885527064</v>
      </c>
      <c r="I25" s="6">
        <f t="shared" si="2"/>
        <v>0.02890089462065759</v>
      </c>
      <c r="J25" s="6">
        <f t="shared" si="2"/>
        <v>0.0748535670584527</v>
      </c>
      <c r="K25" s="6">
        <f t="shared" si="2"/>
        <v>0.026192093478993872</v>
      </c>
      <c r="L25" s="6">
        <f t="shared" si="2"/>
        <v>0.051568859041774884</v>
      </c>
      <c r="M25" s="6">
        <f t="shared" si="2"/>
        <v>0.03413839478698022</v>
      </c>
      <c r="N25" s="6">
        <f t="shared" si="2"/>
        <v>0.024233223462046927</v>
      </c>
      <c r="O25" s="6">
        <f t="shared" si="2"/>
        <v>0.047195899463423396</v>
      </c>
    </row>
    <row r="26" spans="1:15" ht="32.25" customHeight="1">
      <c r="A26" s="4" t="s">
        <v>26</v>
      </c>
      <c r="B26" s="4" t="s">
        <v>25</v>
      </c>
      <c r="C26" s="7">
        <f>C24-C27-C28</f>
        <v>72709</v>
      </c>
      <c r="D26" s="7">
        <f aca="true" t="shared" si="3" ref="D26:O26">D24-D27-D28</f>
        <v>73547</v>
      </c>
      <c r="E26" s="7">
        <f t="shared" si="3"/>
        <v>74703</v>
      </c>
      <c r="F26" s="7">
        <f t="shared" si="3"/>
        <v>63411</v>
      </c>
      <c r="G26" s="7">
        <f t="shared" si="3"/>
        <v>58437</v>
      </c>
      <c r="H26" s="7">
        <f t="shared" si="3"/>
        <v>54415</v>
      </c>
      <c r="I26" s="7">
        <f t="shared" si="3"/>
        <v>29850</v>
      </c>
      <c r="J26" s="7">
        <f t="shared" si="3"/>
        <v>82645</v>
      </c>
      <c r="K26" s="7">
        <f t="shared" si="3"/>
        <v>52981</v>
      </c>
      <c r="L26" s="7">
        <f t="shared" si="3"/>
        <v>136747</v>
      </c>
      <c r="M26" s="7">
        <f t="shared" si="3"/>
        <v>93819</v>
      </c>
      <c r="N26" s="7">
        <f t="shared" si="3"/>
        <v>61823</v>
      </c>
      <c r="O26" s="7">
        <f t="shared" si="3"/>
        <v>855087</v>
      </c>
    </row>
    <row r="27" spans="1:15" ht="25.5">
      <c r="A27" s="4" t="s">
        <v>28</v>
      </c>
      <c r="B27" s="4" t="s">
        <v>25</v>
      </c>
      <c r="C27" s="5">
        <v>695296</v>
      </c>
      <c r="D27" s="5">
        <v>625183</v>
      </c>
      <c r="E27" s="5">
        <v>628207</v>
      </c>
      <c r="F27" s="5">
        <v>520703</v>
      </c>
      <c r="G27" s="5">
        <v>639361</v>
      </c>
      <c r="H27" s="5">
        <v>624443</v>
      </c>
      <c r="I27" s="5">
        <v>647335</v>
      </c>
      <c r="J27" s="5">
        <v>699990</v>
      </c>
      <c r="K27" s="5">
        <v>1677474</v>
      </c>
      <c r="L27" s="5">
        <v>2206578</v>
      </c>
      <c r="M27" s="5">
        <v>2359996</v>
      </c>
      <c r="N27" s="5">
        <v>2186067</v>
      </c>
      <c r="O27" s="5">
        <f>SUM(C27:N27)</f>
        <v>13510633</v>
      </c>
    </row>
    <row r="28" spans="1:15" ht="27" customHeight="1">
      <c r="A28" s="4" t="s">
        <v>33</v>
      </c>
      <c r="B28" s="4" t="s">
        <v>25</v>
      </c>
      <c r="C28" s="5">
        <v>312635</v>
      </c>
      <c r="D28" s="5">
        <v>284482</v>
      </c>
      <c r="E28" s="5">
        <v>323445</v>
      </c>
      <c r="F28" s="5">
        <v>306572</v>
      </c>
      <c r="G28" s="5">
        <v>319277</v>
      </c>
      <c r="H28" s="5">
        <v>330184</v>
      </c>
      <c r="I28" s="5">
        <v>355655</v>
      </c>
      <c r="J28" s="5">
        <v>321454</v>
      </c>
      <c r="K28" s="5">
        <v>292331</v>
      </c>
      <c r="L28" s="5">
        <v>308411</v>
      </c>
      <c r="M28" s="5">
        <v>294381</v>
      </c>
      <c r="N28" s="5">
        <v>303277</v>
      </c>
      <c r="O28" s="5">
        <f>SUM(C28:N28)</f>
        <v>3752104</v>
      </c>
    </row>
    <row r="29" spans="1:15" ht="55.5" customHeight="1">
      <c r="A29" s="4" t="s">
        <v>29</v>
      </c>
      <c r="B29" s="4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>
        <f>SUM(C29:N29)/12</f>
        <v>0</v>
      </c>
    </row>
    <row r="30" spans="1:15" ht="55.5" customHeight="1">
      <c r="A30" s="4" t="s">
        <v>31</v>
      </c>
      <c r="B30" s="4" t="s">
        <v>30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9">
        <f>SUM(C30:N30)/12</f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5" ht="15.75" customHeight="1">
      <c r="A35" s="50" t="s">
        <v>36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.75" customHeight="1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J39" s="2"/>
      <c r="O39" s="3"/>
    </row>
    <row r="40" spans="1:15" ht="19.5" customHeight="1">
      <c r="A40" s="51" t="s">
        <v>21</v>
      </c>
      <c r="B40" s="51" t="s">
        <v>22</v>
      </c>
      <c r="C40" s="53" t="s">
        <v>34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9.5" customHeight="1">
      <c r="A41" s="52"/>
      <c r="B41" s="52"/>
      <c r="C41" s="4" t="s">
        <v>23</v>
      </c>
      <c r="D41" s="4" t="s">
        <v>9</v>
      </c>
      <c r="E41" s="4" t="s">
        <v>10</v>
      </c>
      <c r="F41" s="4" t="s">
        <v>11</v>
      </c>
      <c r="G41" s="4" t="s">
        <v>12</v>
      </c>
      <c r="H41" s="4" t="s">
        <v>13</v>
      </c>
      <c r="I41" s="4" t="s">
        <v>14</v>
      </c>
      <c r="J41" s="4" t="s">
        <v>15</v>
      </c>
      <c r="K41" s="4" t="s">
        <v>16</v>
      </c>
      <c r="L41" s="4" t="s">
        <v>17</v>
      </c>
      <c r="M41" s="4" t="s">
        <v>18</v>
      </c>
      <c r="N41" s="4" t="s">
        <v>19</v>
      </c>
      <c r="O41" s="4" t="s">
        <v>8</v>
      </c>
    </row>
    <row r="42" spans="1:16" ht="25.5">
      <c r="A42" s="4" t="s">
        <v>24</v>
      </c>
      <c r="B42" s="4" t="s">
        <v>25</v>
      </c>
      <c r="C42" s="9">
        <f aca="true" t="shared" si="4" ref="C42:N42">C7+C24</f>
        <v>3105845</v>
      </c>
      <c r="D42" s="9">
        <f t="shared" si="4"/>
        <v>2928690</v>
      </c>
      <c r="E42" s="9">
        <f t="shared" si="4"/>
        <v>3028440</v>
      </c>
      <c r="F42" s="9">
        <f t="shared" si="4"/>
        <v>2787001</v>
      </c>
      <c r="G42" s="9">
        <f t="shared" si="4"/>
        <v>2816604</v>
      </c>
      <c r="H42" s="9">
        <f t="shared" si="4"/>
        <v>2525712</v>
      </c>
      <c r="I42" s="9">
        <f t="shared" si="4"/>
        <v>2640917</v>
      </c>
      <c r="J42" s="9">
        <f t="shared" si="4"/>
        <v>2546603</v>
      </c>
      <c r="K42" s="9">
        <f t="shared" si="4"/>
        <v>2348592</v>
      </c>
      <c r="L42" s="9">
        <f t="shared" si="4"/>
        <v>3014440</v>
      </c>
      <c r="M42" s="9">
        <f t="shared" si="4"/>
        <v>3174797</v>
      </c>
      <c r="N42" s="9">
        <f t="shared" si="4"/>
        <v>3015784</v>
      </c>
      <c r="O42" s="10">
        <f>SUM(C42:N42)</f>
        <v>33933425</v>
      </c>
      <c r="P42" s="21"/>
    </row>
    <row r="43" spans="1:16" ht="25.5">
      <c r="A43" s="4" t="s">
        <v>26</v>
      </c>
      <c r="B43" s="4" t="s">
        <v>27</v>
      </c>
      <c r="C43" s="11">
        <f>1-(C45+C46)/C42</f>
        <v>0.040290806527692125</v>
      </c>
      <c r="D43" s="11">
        <f aca="true" t="shared" si="5" ref="D43:O43">1-(D45+D46)/D42</f>
        <v>0.04944975398557039</v>
      </c>
      <c r="E43" s="11">
        <f t="shared" si="5"/>
        <v>0.05217967006115365</v>
      </c>
      <c r="F43" s="11">
        <f t="shared" si="5"/>
        <v>0.048658755414870636</v>
      </c>
      <c r="G43" s="11">
        <f t="shared" si="5"/>
        <v>0.057433703850452544</v>
      </c>
      <c r="H43" s="11">
        <f t="shared" si="5"/>
        <v>0.047578267039155686</v>
      </c>
      <c r="I43" s="11">
        <f t="shared" si="5"/>
        <v>0.03887286120692168</v>
      </c>
      <c r="J43" s="11">
        <f t="shared" si="5"/>
        <v>0.07020293308379832</v>
      </c>
      <c r="K43" s="11">
        <f t="shared" si="5"/>
        <v>0.022633986660944072</v>
      </c>
      <c r="L43" s="11">
        <f t="shared" si="5"/>
        <v>0.04983114608351802</v>
      </c>
      <c r="M43" s="11">
        <f t="shared" si="5"/>
        <v>0.03485797674622981</v>
      </c>
      <c r="N43" s="11">
        <f t="shared" si="5"/>
        <v>0.02349869884580591</v>
      </c>
      <c r="O43" s="11">
        <f t="shared" si="5"/>
        <v>0.04455418219646268</v>
      </c>
      <c r="P43" s="22"/>
    </row>
    <row r="44" spans="1:16" ht="25.5">
      <c r="A44" s="4" t="s">
        <v>26</v>
      </c>
      <c r="B44" s="4" t="s">
        <v>25</v>
      </c>
      <c r="C44" s="12">
        <f>C42-C45-C46</f>
        <v>125137</v>
      </c>
      <c r="D44" s="12">
        <f aca="true" t="shared" si="6" ref="D44:O44">D42-D45-D46</f>
        <v>144823</v>
      </c>
      <c r="E44" s="12">
        <f t="shared" si="6"/>
        <v>158023</v>
      </c>
      <c r="F44" s="12">
        <f t="shared" si="6"/>
        <v>135612</v>
      </c>
      <c r="G44" s="12">
        <f t="shared" si="6"/>
        <v>161768</v>
      </c>
      <c r="H44" s="12">
        <f t="shared" si="6"/>
        <v>120169</v>
      </c>
      <c r="I44" s="12">
        <f t="shared" si="6"/>
        <v>102660</v>
      </c>
      <c r="J44" s="12">
        <f t="shared" si="6"/>
        <v>178779</v>
      </c>
      <c r="K44" s="12">
        <f t="shared" si="6"/>
        <v>53158</v>
      </c>
      <c r="L44" s="12">
        <f t="shared" si="6"/>
        <v>150213</v>
      </c>
      <c r="M44" s="12">
        <f t="shared" si="6"/>
        <v>110667</v>
      </c>
      <c r="N44" s="12">
        <f t="shared" si="6"/>
        <v>70867</v>
      </c>
      <c r="O44" s="12">
        <f t="shared" si="6"/>
        <v>1511876</v>
      </c>
      <c r="P44" s="21"/>
    </row>
    <row r="45" spans="1:16" ht="25.5">
      <c r="A45" s="4" t="s">
        <v>28</v>
      </c>
      <c r="B45" s="4" t="s">
        <v>25</v>
      </c>
      <c r="C45" s="9">
        <f aca="true" t="shared" si="7" ref="C45:N45">C10+C27</f>
        <v>2668073</v>
      </c>
      <c r="D45" s="9">
        <f t="shared" si="7"/>
        <v>2499385</v>
      </c>
      <c r="E45" s="9">
        <f t="shared" si="7"/>
        <v>2546972</v>
      </c>
      <c r="F45" s="9">
        <f t="shared" si="7"/>
        <v>2344817</v>
      </c>
      <c r="G45" s="9">
        <f t="shared" si="7"/>
        <v>2335559</v>
      </c>
      <c r="H45" s="9">
        <f t="shared" si="7"/>
        <v>2075359</v>
      </c>
      <c r="I45" s="9">
        <f t="shared" si="7"/>
        <v>2182602</v>
      </c>
      <c r="J45" s="9">
        <f t="shared" si="7"/>
        <v>2046370</v>
      </c>
      <c r="K45" s="9">
        <f t="shared" si="7"/>
        <v>2003103</v>
      </c>
      <c r="L45" s="9">
        <f t="shared" si="7"/>
        <v>2555816</v>
      </c>
      <c r="M45" s="9">
        <f t="shared" si="7"/>
        <v>2769749</v>
      </c>
      <c r="N45" s="9">
        <f t="shared" si="7"/>
        <v>2641640</v>
      </c>
      <c r="O45" s="9">
        <f>SUM(C45:N45)</f>
        <v>28669445</v>
      </c>
      <c r="P45" s="21"/>
    </row>
    <row r="46" spans="1:16" ht="26.25" customHeight="1">
      <c r="A46" s="4" t="s">
        <v>33</v>
      </c>
      <c r="B46" s="4" t="s">
        <v>25</v>
      </c>
      <c r="C46" s="9">
        <f aca="true" t="shared" si="8" ref="C46:N46">C11+C28</f>
        <v>312635</v>
      </c>
      <c r="D46" s="9">
        <f t="shared" si="8"/>
        <v>284482</v>
      </c>
      <c r="E46" s="9">
        <f t="shared" si="8"/>
        <v>323445</v>
      </c>
      <c r="F46" s="9">
        <f t="shared" si="8"/>
        <v>306572</v>
      </c>
      <c r="G46" s="9">
        <f t="shared" si="8"/>
        <v>319277</v>
      </c>
      <c r="H46" s="9">
        <f t="shared" si="8"/>
        <v>330184</v>
      </c>
      <c r="I46" s="9">
        <f t="shared" si="8"/>
        <v>355655</v>
      </c>
      <c r="J46" s="9">
        <f t="shared" si="8"/>
        <v>321454</v>
      </c>
      <c r="K46" s="9">
        <f t="shared" si="8"/>
        <v>292331</v>
      </c>
      <c r="L46" s="9">
        <f t="shared" si="8"/>
        <v>308411</v>
      </c>
      <c r="M46" s="9">
        <f t="shared" si="8"/>
        <v>294381</v>
      </c>
      <c r="N46" s="9">
        <f t="shared" si="8"/>
        <v>303277</v>
      </c>
      <c r="O46" s="9">
        <f>O11+O28</f>
        <v>3752104</v>
      </c>
      <c r="P46" s="21"/>
    </row>
    <row r="47" spans="1:15" ht="51">
      <c r="A47" s="4" t="s">
        <v>29</v>
      </c>
      <c r="B47" s="4" t="s">
        <v>30</v>
      </c>
      <c r="C47" s="13">
        <f aca="true" t="shared" si="9" ref="C47:N47">C12+C29</f>
        <v>0</v>
      </c>
      <c r="D47" s="13">
        <f t="shared" si="9"/>
        <v>0</v>
      </c>
      <c r="E47" s="13">
        <f t="shared" si="9"/>
        <v>0</v>
      </c>
      <c r="F47" s="13">
        <f t="shared" si="9"/>
        <v>0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0</v>
      </c>
      <c r="K47" s="13">
        <f t="shared" si="9"/>
        <v>0</v>
      </c>
      <c r="L47" s="13">
        <f t="shared" si="9"/>
        <v>0</v>
      </c>
      <c r="M47" s="13">
        <f t="shared" si="9"/>
        <v>0</v>
      </c>
      <c r="N47" s="13">
        <f t="shared" si="9"/>
        <v>0</v>
      </c>
      <c r="O47" s="20">
        <f>SUM(C47:N47)/12</f>
        <v>0</v>
      </c>
    </row>
    <row r="48" spans="1:15" ht="63.75">
      <c r="A48" s="4" t="s">
        <v>31</v>
      </c>
      <c r="B48" s="4" t="s">
        <v>30</v>
      </c>
      <c r="C48" s="13">
        <f aca="true" t="shared" si="10" ref="C48:N48">C13+C30</f>
        <v>0</v>
      </c>
      <c r="D48" s="13">
        <f t="shared" si="10"/>
        <v>0</v>
      </c>
      <c r="E48" s="13">
        <f t="shared" si="10"/>
        <v>0</v>
      </c>
      <c r="F48" s="13">
        <f t="shared" si="10"/>
        <v>0</v>
      </c>
      <c r="G48" s="13">
        <f t="shared" si="10"/>
        <v>0</v>
      </c>
      <c r="H48" s="13">
        <f t="shared" si="10"/>
        <v>0</v>
      </c>
      <c r="I48" s="13">
        <f t="shared" si="10"/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20">
        <f>SUM(C48:N48)/12</f>
        <v>0</v>
      </c>
    </row>
  </sheetData>
  <sheetProtection/>
  <mergeCells count="18">
    <mergeCell ref="A1:O1"/>
    <mergeCell ref="A2:O2"/>
    <mergeCell ref="A3:O3"/>
    <mergeCell ref="A5:A6"/>
    <mergeCell ref="B5:B6"/>
    <mergeCell ref="C5:O5"/>
    <mergeCell ref="A20:O20"/>
    <mergeCell ref="A22:A23"/>
    <mergeCell ref="B22:B23"/>
    <mergeCell ref="C22:O22"/>
    <mergeCell ref="A18:O18"/>
    <mergeCell ref="A19:O19"/>
    <mergeCell ref="A35:O35"/>
    <mergeCell ref="A36:O36"/>
    <mergeCell ref="A37:O37"/>
    <mergeCell ref="A40:A41"/>
    <mergeCell ref="B40:B41"/>
    <mergeCell ref="C40:O40"/>
  </mergeCells>
  <printOptions/>
  <pageMargins left="0.42" right="0.31" top="0.9" bottom="0.67" header="0.5" footer="0.5"/>
  <pageSetup horizontalDpi="600" verticalDpi="600" orientation="landscape" paperSize="9" scale="91" r:id="rId1"/>
  <colBreaks count="1" manualBreakCount="1">
    <brk id="1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zoomScalePageLayoutView="0" workbookViewId="0" topLeftCell="A1">
      <selection activeCell="A20" sqref="A20:O20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52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790511</v>
      </c>
      <c r="D7" s="18">
        <v>673376</v>
      </c>
      <c r="E7" s="18">
        <v>635318</v>
      </c>
      <c r="F7" s="18">
        <v>648763</v>
      </c>
      <c r="G7" s="18">
        <v>551653</v>
      </c>
      <c r="H7" s="18">
        <v>587969</v>
      </c>
      <c r="I7" s="18">
        <v>562500</v>
      </c>
      <c r="J7" s="18">
        <v>569589</v>
      </c>
      <c r="K7" s="18">
        <v>596279</v>
      </c>
      <c r="L7" s="18">
        <v>656907</v>
      </c>
      <c r="M7" s="18">
        <v>674536</v>
      </c>
      <c r="N7" s="18">
        <v>743273</v>
      </c>
      <c r="O7" s="18">
        <f>SUM(C7:N7)</f>
        <v>7690674</v>
      </c>
    </row>
    <row r="8" spans="1:15" ht="32.25" customHeight="1">
      <c r="A8" s="4" t="s">
        <v>26</v>
      </c>
      <c r="B8" s="4" t="s">
        <v>27</v>
      </c>
      <c r="C8" s="6">
        <f aca="true" t="shared" si="0" ref="C8:N8">1-(C10+C11)/C7</f>
        <v>0.10861202437410733</v>
      </c>
      <c r="D8" s="35">
        <f t="shared" si="0"/>
        <v>0.020464049802784823</v>
      </c>
      <c r="E8" s="35">
        <f t="shared" si="0"/>
        <v>0.04942249393217257</v>
      </c>
      <c r="F8" s="35">
        <f t="shared" si="0"/>
        <v>0.07827665881069046</v>
      </c>
      <c r="G8" s="35">
        <f t="shared" si="0"/>
        <v>0.013637195845939365</v>
      </c>
      <c r="H8" s="35">
        <f t="shared" si="0"/>
        <v>0.02004357372582566</v>
      </c>
      <c r="I8" s="35">
        <f t="shared" si="0"/>
        <v>0.003292444444444431</v>
      </c>
      <c r="J8" s="35">
        <f t="shared" si="0"/>
        <v>0.0458137358691969</v>
      </c>
      <c r="K8" s="35">
        <f t="shared" si="0"/>
        <v>0.08394224851118348</v>
      </c>
      <c r="L8" s="35">
        <f t="shared" si="0"/>
        <v>0.03501561103778772</v>
      </c>
      <c r="M8" s="35">
        <f t="shared" si="0"/>
        <v>0.06752345315891217</v>
      </c>
      <c r="N8" s="35">
        <f t="shared" si="0"/>
        <v>0.13105144408582037</v>
      </c>
      <c r="O8" s="35">
        <f>1-(O10+O11)/O7</f>
        <v>0.05787334114019138</v>
      </c>
    </row>
    <row r="9" spans="1:15" ht="32.25" customHeight="1">
      <c r="A9" s="4" t="s">
        <v>26</v>
      </c>
      <c r="B9" s="4" t="s">
        <v>25</v>
      </c>
      <c r="C9" s="7">
        <f aca="true" t="shared" si="1" ref="C9:O9">C7-C10-C11</f>
        <v>85859</v>
      </c>
      <c r="D9" s="36">
        <f t="shared" si="1"/>
        <v>13780</v>
      </c>
      <c r="E9" s="36">
        <f t="shared" si="1"/>
        <v>31399</v>
      </c>
      <c r="F9" s="36">
        <f t="shared" si="1"/>
        <v>50783</v>
      </c>
      <c r="G9" s="36">
        <f t="shared" si="1"/>
        <v>7523</v>
      </c>
      <c r="H9" s="36">
        <f t="shared" si="1"/>
        <v>11785</v>
      </c>
      <c r="I9" s="36">
        <f t="shared" si="1"/>
        <v>1852</v>
      </c>
      <c r="J9" s="36">
        <f t="shared" si="1"/>
        <v>26095</v>
      </c>
      <c r="K9" s="36">
        <f t="shared" si="1"/>
        <v>50053</v>
      </c>
      <c r="L9" s="36">
        <f t="shared" si="1"/>
        <v>23002</v>
      </c>
      <c r="M9" s="36">
        <f t="shared" si="1"/>
        <v>45547</v>
      </c>
      <c r="N9" s="36">
        <f t="shared" si="1"/>
        <v>97407</v>
      </c>
      <c r="O9" s="36">
        <f t="shared" si="1"/>
        <v>445085</v>
      </c>
    </row>
    <row r="10" spans="1:15" ht="32.25" customHeight="1">
      <c r="A10" s="4" t="s">
        <v>28</v>
      </c>
      <c r="B10" s="4" t="s">
        <v>25</v>
      </c>
      <c r="C10" s="5">
        <v>704652</v>
      </c>
      <c r="D10" s="18">
        <v>659596</v>
      </c>
      <c r="E10" s="18">
        <v>603919</v>
      </c>
      <c r="F10" s="18">
        <v>597980</v>
      </c>
      <c r="G10" s="18">
        <v>544130</v>
      </c>
      <c r="H10" s="18">
        <v>576184</v>
      </c>
      <c r="I10" s="18">
        <v>560648</v>
      </c>
      <c r="J10" s="18">
        <v>543494</v>
      </c>
      <c r="K10" s="18">
        <v>546226</v>
      </c>
      <c r="L10" s="18">
        <v>633905</v>
      </c>
      <c r="M10" s="18">
        <v>628989</v>
      </c>
      <c r="N10" s="18">
        <v>645866</v>
      </c>
      <c r="O10" s="18">
        <f>SUM(C10:N10)</f>
        <v>7245589</v>
      </c>
    </row>
    <row r="11" spans="1:15" ht="32.25" customHeight="1">
      <c r="A11" s="4" t="s">
        <v>33</v>
      </c>
      <c r="B11" s="4" t="s">
        <v>25</v>
      </c>
      <c r="C11" s="5">
        <v>0</v>
      </c>
      <c r="D11" s="18">
        <v>0</v>
      </c>
      <c r="E11" s="5">
        <v>0</v>
      </c>
      <c r="F11" s="18">
        <v>0</v>
      </c>
      <c r="G11" s="5">
        <v>0</v>
      </c>
      <c r="H11" s="5">
        <v>0</v>
      </c>
      <c r="I11" s="5">
        <v>0</v>
      </c>
      <c r="J11" s="18">
        <v>0</v>
      </c>
      <c r="K11" s="18">
        <v>0</v>
      </c>
      <c r="L11" s="18">
        <v>0</v>
      </c>
      <c r="M11" s="5">
        <v>0</v>
      </c>
      <c r="N11" s="18">
        <v>0</v>
      </c>
      <c r="O11" s="5">
        <f>SUM(C11:N11)</f>
        <v>0</v>
      </c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5" ht="14.25" customHeight="1">
      <c r="A14" s="1"/>
      <c r="B14" s="1"/>
      <c r="C14" s="1"/>
      <c r="J14" s="49" t="s">
        <v>47</v>
      </c>
      <c r="K14" s="49"/>
      <c r="L14" s="49"/>
      <c r="M14" s="31"/>
      <c r="N14" s="31"/>
      <c r="O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5" ht="15.7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50" t="s">
        <v>20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5.75" customHeight="1">
      <c r="A21" s="50" t="s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4.25" customHeight="1">
      <c r="A22" s="1"/>
      <c r="B22" s="1"/>
      <c r="C22" s="1"/>
      <c r="D22" s="1"/>
      <c r="E22" s="1"/>
      <c r="F22" s="1"/>
      <c r="G22" s="1"/>
      <c r="H22" s="1"/>
      <c r="J22" s="2"/>
      <c r="O22" s="3"/>
    </row>
    <row r="23" spans="1:15" ht="18.75" customHeight="1">
      <c r="A23" s="51" t="s">
        <v>21</v>
      </c>
      <c r="B23" s="51" t="s">
        <v>22</v>
      </c>
      <c r="C23" s="53" t="s">
        <v>52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8.75" customHeight="1">
      <c r="A24" s="52"/>
      <c r="B24" s="52"/>
      <c r="C24" s="4" t="s">
        <v>23</v>
      </c>
      <c r="D24" s="4" t="s">
        <v>9</v>
      </c>
      <c r="E24" s="4" t="s">
        <v>10</v>
      </c>
      <c r="F24" s="4" t="s">
        <v>11</v>
      </c>
      <c r="G24" s="4" t="s">
        <v>12</v>
      </c>
      <c r="H24" s="4" t="s">
        <v>13</v>
      </c>
      <c r="I24" s="4" t="s">
        <v>14</v>
      </c>
      <c r="J24" s="4" t="s">
        <v>15</v>
      </c>
      <c r="K24" s="4" t="s">
        <v>16</v>
      </c>
      <c r="L24" s="4" t="s">
        <v>17</v>
      </c>
      <c r="M24" s="4" t="s">
        <v>18</v>
      </c>
      <c r="N24" s="4" t="s">
        <v>19</v>
      </c>
      <c r="O24" s="4" t="s">
        <v>8</v>
      </c>
    </row>
    <row r="25" spans="1:15" ht="32.25" customHeight="1">
      <c r="A25" s="4" t="s">
        <v>24</v>
      </c>
      <c r="B25" s="4" t="s">
        <v>25</v>
      </c>
      <c r="C25" s="5">
        <v>2957467</v>
      </c>
      <c r="D25" s="18">
        <v>3002657</v>
      </c>
      <c r="E25" s="18">
        <v>3064281</v>
      </c>
      <c r="F25" s="18">
        <v>3361135</v>
      </c>
      <c r="G25" s="18">
        <v>3020383</v>
      </c>
      <c r="H25" s="18">
        <v>3329453</v>
      </c>
      <c r="I25" s="18">
        <v>3379433</v>
      </c>
      <c r="J25" s="18">
        <v>3517031</v>
      </c>
      <c r="K25" s="18">
        <v>3487641</v>
      </c>
      <c r="L25" s="18">
        <v>3575819</v>
      </c>
      <c r="M25" s="18">
        <v>3706802</v>
      </c>
      <c r="N25" s="18">
        <v>3719411</v>
      </c>
      <c r="O25" s="18">
        <f>SUM(C25:N25)</f>
        <v>40121513</v>
      </c>
    </row>
    <row r="26" spans="1:15" ht="32.25" customHeight="1">
      <c r="A26" s="4" t="s">
        <v>26</v>
      </c>
      <c r="B26" s="4" t="s">
        <v>27</v>
      </c>
      <c r="C26" s="6">
        <f aca="true" t="shared" si="2" ref="C26:N26">1-(C28+C29)/C25</f>
        <v>0.0012311210911228887</v>
      </c>
      <c r="D26" s="35">
        <f t="shared" si="2"/>
        <v>0.014244384223705886</v>
      </c>
      <c r="E26" s="35">
        <f t="shared" si="2"/>
        <v>0.01995998408762123</v>
      </c>
      <c r="F26" s="35">
        <f t="shared" si="2"/>
        <v>0.02023364131461547</v>
      </c>
      <c r="G26" s="35">
        <f t="shared" si="2"/>
        <v>0.004859979678073945</v>
      </c>
      <c r="H26" s="35">
        <f t="shared" si="2"/>
        <v>0.02063942635622129</v>
      </c>
      <c r="I26" s="35">
        <f t="shared" si="2"/>
        <v>0.0049165052243971274</v>
      </c>
      <c r="J26" s="35">
        <f t="shared" si="2"/>
        <v>0.02034670720843801</v>
      </c>
      <c r="K26" s="35">
        <f t="shared" si="2"/>
        <v>0.006731197391015908</v>
      </c>
      <c r="L26" s="35">
        <f t="shared" si="2"/>
        <v>0.018750949083272905</v>
      </c>
      <c r="M26" s="35">
        <f t="shared" si="2"/>
        <v>0.007128246936307869</v>
      </c>
      <c r="N26" s="35">
        <f t="shared" si="2"/>
        <v>0.012848270868694</v>
      </c>
      <c r="O26" s="35">
        <f>1-(O28+O29)/O25</f>
        <v>0.012758541782808663</v>
      </c>
    </row>
    <row r="27" spans="1:15" ht="32.25" customHeight="1">
      <c r="A27" s="4" t="s">
        <v>26</v>
      </c>
      <c r="B27" s="4" t="s">
        <v>25</v>
      </c>
      <c r="C27" s="7">
        <f aca="true" t="shared" si="3" ref="C27:N27">C25-C28-C29</f>
        <v>3641</v>
      </c>
      <c r="D27" s="36">
        <f t="shared" si="3"/>
        <v>42771</v>
      </c>
      <c r="E27" s="36">
        <f t="shared" si="3"/>
        <v>61163</v>
      </c>
      <c r="F27" s="36">
        <f t="shared" si="3"/>
        <v>68008</v>
      </c>
      <c r="G27" s="36">
        <f t="shared" si="3"/>
        <v>14679</v>
      </c>
      <c r="H27" s="36">
        <f t="shared" si="3"/>
        <v>68718</v>
      </c>
      <c r="I27" s="36">
        <f t="shared" si="3"/>
        <v>16615</v>
      </c>
      <c r="J27" s="36">
        <f t="shared" si="3"/>
        <v>71560</v>
      </c>
      <c r="K27" s="36">
        <f t="shared" si="3"/>
        <v>23476</v>
      </c>
      <c r="L27" s="36">
        <f t="shared" si="3"/>
        <v>67050</v>
      </c>
      <c r="M27" s="36">
        <f t="shared" si="3"/>
        <v>26423</v>
      </c>
      <c r="N27" s="36">
        <f t="shared" si="3"/>
        <v>47788</v>
      </c>
      <c r="O27" s="36">
        <f>O25-O28-O29</f>
        <v>511892</v>
      </c>
    </row>
    <row r="28" spans="1:15" ht="25.5">
      <c r="A28" s="4" t="s">
        <v>28</v>
      </c>
      <c r="B28" s="4" t="s">
        <v>25</v>
      </c>
      <c r="C28" s="5">
        <v>2953826</v>
      </c>
      <c r="D28" s="18">
        <v>2959886</v>
      </c>
      <c r="E28" s="18">
        <v>3003118</v>
      </c>
      <c r="F28" s="18">
        <v>3293127</v>
      </c>
      <c r="G28" s="18">
        <v>3005704</v>
      </c>
      <c r="H28" s="18">
        <v>3260735</v>
      </c>
      <c r="I28" s="18">
        <v>3362818</v>
      </c>
      <c r="J28" s="18">
        <v>3445471</v>
      </c>
      <c r="K28" s="18">
        <v>3464165</v>
      </c>
      <c r="L28" s="18">
        <v>3508769</v>
      </c>
      <c r="M28" s="18">
        <v>3680379</v>
      </c>
      <c r="N28" s="18">
        <v>3671623</v>
      </c>
      <c r="O28" s="18">
        <f>SUM(C28:N28)</f>
        <v>39609621</v>
      </c>
    </row>
    <row r="29" spans="1:15" ht="27" customHeight="1">
      <c r="A29" s="4" t="s">
        <v>33</v>
      </c>
      <c r="B29" s="4" t="s">
        <v>25</v>
      </c>
      <c r="C29" s="5">
        <v>0</v>
      </c>
      <c r="D29" s="5">
        <v>0</v>
      </c>
      <c r="E29" s="18">
        <v>0</v>
      </c>
      <c r="F29" s="18">
        <v>0</v>
      </c>
      <c r="G29" s="5">
        <v>0</v>
      </c>
      <c r="H29" s="5">
        <v>0</v>
      </c>
      <c r="I29" s="5">
        <v>0</v>
      </c>
      <c r="J29" s="18">
        <v>0</v>
      </c>
      <c r="K29" s="5">
        <v>0</v>
      </c>
      <c r="L29" s="5">
        <v>0</v>
      </c>
      <c r="M29" s="5">
        <v>0</v>
      </c>
      <c r="N29" s="5">
        <v>0</v>
      </c>
      <c r="O29" s="5">
        <f>SUM(C29:N29)</f>
        <v>0</v>
      </c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5" ht="14.25" customHeight="1">
      <c r="A32" s="1"/>
      <c r="B32" s="1"/>
      <c r="C32" s="1"/>
      <c r="D32" s="32"/>
      <c r="E32" s="32"/>
      <c r="F32" s="32"/>
      <c r="G32" s="33"/>
      <c r="H32" s="33"/>
      <c r="I32" s="32"/>
      <c r="J32" s="49" t="s">
        <v>47</v>
      </c>
      <c r="K32" s="49"/>
      <c r="L32" s="49"/>
      <c r="M32" s="31"/>
      <c r="N32" s="31"/>
      <c r="O32" s="1"/>
    </row>
    <row r="33" spans="1:10" ht="12.75">
      <c r="A33" s="1"/>
      <c r="B33" s="1"/>
      <c r="C33" s="1"/>
      <c r="D33" s="1"/>
      <c r="E33" s="1"/>
      <c r="F33" s="1"/>
      <c r="G33" s="33"/>
      <c r="H33" s="33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5" ht="15.7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5.75" customHeight="1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5.75" customHeight="1">
      <c r="A39" s="50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J41" s="2"/>
      <c r="O41" s="3"/>
    </row>
    <row r="42" spans="1:15" ht="19.5" customHeight="1">
      <c r="A42" s="51" t="s">
        <v>21</v>
      </c>
      <c r="B42" s="51" t="s">
        <v>22</v>
      </c>
      <c r="C42" s="53" t="s">
        <v>52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9.5" customHeight="1">
      <c r="A43" s="52"/>
      <c r="B43" s="52"/>
      <c r="C43" s="4" t="s">
        <v>23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  <c r="K43" s="4" t="s">
        <v>16</v>
      </c>
      <c r="L43" s="4" t="s">
        <v>17</v>
      </c>
      <c r="M43" s="4" t="s">
        <v>18</v>
      </c>
      <c r="N43" s="4" t="s">
        <v>19</v>
      </c>
      <c r="O43" s="4" t="s">
        <v>8</v>
      </c>
    </row>
    <row r="44" spans="1:16" ht="25.5">
      <c r="A44" s="4" t="s">
        <v>24</v>
      </c>
      <c r="B44" s="4" t="s">
        <v>25</v>
      </c>
      <c r="C44" s="9">
        <f aca="true" t="shared" si="4" ref="C44:N44">C7+C25</f>
        <v>3747978</v>
      </c>
      <c r="D44" s="9">
        <f t="shared" si="4"/>
        <v>3676033</v>
      </c>
      <c r="E44" s="44">
        <f t="shared" si="4"/>
        <v>3699599</v>
      </c>
      <c r="F44" s="44">
        <f t="shared" si="4"/>
        <v>4009898</v>
      </c>
      <c r="G44" s="44">
        <f t="shared" si="4"/>
        <v>3572036</v>
      </c>
      <c r="H44" s="44">
        <f t="shared" si="4"/>
        <v>3917422</v>
      </c>
      <c r="I44" s="44">
        <f t="shared" si="4"/>
        <v>3941933</v>
      </c>
      <c r="J44" s="44">
        <f t="shared" si="4"/>
        <v>4086620</v>
      </c>
      <c r="K44" s="44">
        <f t="shared" si="4"/>
        <v>4083920</v>
      </c>
      <c r="L44" s="44">
        <f t="shared" si="4"/>
        <v>4232726</v>
      </c>
      <c r="M44" s="44">
        <f t="shared" si="4"/>
        <v>4381338</v>
      </c>
      <c r="N44" s="44">
        <f t="shared" si="4"/>
        <v>4462684</v>
      </c>
      <c r="O44" s="10">
        <f>SUM(C44:N44)</f>
        <v>47812187</v>
      </c>
      <c r="P44" s="21"/>
    </row>
    <row r="45" spans="1:16" ht="25.5">
      <c r="A45" s="4" t="s">
        <v>26</v>
      </c>
      <c r="B45" s="4" t="s">
        <v>27</v>
      </c>
      <c r="C45" s="11">
        <f>1-(C47+C48)/C44</f>
        <v>0.023879542515991337</v>
      </c>
      <c r="D45" s="46">
        <f>1-(D47+D48)/D44</f>
        <v>0.015383703029869467</v>
      </c>
      <c r="E45" s="46">
        <f aca="true" t="shared" si="5" ref="E45:N45">1-(E47+E48)/E44</f>
        <v>0.025019468326161864</v>
      </c>
      <c r="F45" s="46">
        <f t="shared" si="5"/>
        <v>0.029624444312548626</v>
      </c>
      <c r="G45" s="46">
        <f t="shared" si="5"/>
        <v>0.006215502867272349</v>
      </c>
      <c r="H45" s="46">
        <f t="shared" si="5"/>
        <v>0.020549994358534773</v>
      </c>
      <c r="I45" s="46">
        <f t="shared" si="5"/>
        <v>0.0046847574527522085</v>
      </c>
      <c r="J45" s="46">
        <f t="shared" si="5"/>
        <v>0.023896276140184303</v>
      </c>
      <c r="K45" s="46">
        <f t="shared" si="5"/>
        <v>0.018004515269642862</v>
      </c>
      <c r="L45" s="46">
        <f t="shared" si="5"/>
        <v>0.02127517821848146</v>
      </c>
      <c r="M45" s="46">
        <f t="shared" si="5"/>
        <v>0.01642648889448839</v>
      </c>
      <c r="N45" s="46">
        <f t="shared" si="5"/>
        <v>0.03253535316414968</v>
      </c>
      <c r="O45" s="11">
        <f>1-(O47+O48)/O44</f>
        <v>0.020015336257260152</v>
      </c>
      <c r="P45" s="22"/>
    </row>
    <row r="46" spans="1:16" ht="25.5">
      <c r="A46" s="4" t="s">
        <v>26</v>
      </c>
      <c r="B46" s="4" t="s">
        <v>25</v>
      </c>
      <c r="C46" s="12">
        <f>C44-C47-C48</f>
        <v>89500</v>
      </c>
      <c r="D46" s="47">
        <f>D44-D47-D48</f>
        <v>56551</v>
      </c>
      <c r="E46" s="47">
        <f>E44-E47-E48</f>
        <v>92562</v>
      </c>
      <c r="F46" s="47">
        <f aca="true" t="shared" si="6" ref="F46:N46">F44-F47-F48</f>
        <v>118791</v>
      </c>
      <c r="G46" s="47">
        <f t="shared" si="6"/>
        <v>22202</v>
      </c>
      <c r="H46" s="47">
        <f t="shared" si="6"/>
        <v>80503</v>
      </c>
      <c r="I46" s="47">
        <f t="shared" si="6"/>
        <v>18467</v>
      </c>
      <c r="J46" s="47">
        <f t="shared" si="6"/>
        <v>97655</v>
      </c>
      <c r="K46" s="47">
        <f t="shared" si="6"/>
        <v>73529</v>
      </c>
      <c r="L46" s="47">
        <f t="shared" si="6"/>
        <v>90052</v>
      </c>
      <c r="M46" s="47">
        <f t="shared" si="6"/>
        <v>71970</v>
      </c>
      <c r="N46" s="47">
        <f t="shared" si="6"/>
        <v>145195</v>
      </c>
      <c r="O46" s="12">
        <f>O44-O47-O48</f>
        <v>956977</v>
      </c>
      <c r="P46" s="21"/>
    </row>
    <row r="47" spans="1:16" ht="25.5">
      <c r="A47" s="4" t="s">
        <v>28</v>
      </c>
      <c r="B47" s="4" t="s">
        <v>25</v>
      </c>
      <c r="C47" s="9">
        <f aca="true" t="shared" si="7" ref="C47:N48">C10+C28</f>
        <v>3658478</v>
      </c>
      <c r="D47" s="9">
        <f t="shared" si="7"/>
        <v>3619482</v>
      </c>
      <c r="E47" s="44">
        <f t="shared" si="7"/>
        <v>3607037</v>
      </c>
      <c r="F47" s="44">
        <f t="shared" si="7"/>
        <v>3891107</v>
      </c>
      <c r="G47" s="44">
        <f t="shared" si="7"/>
        <v>3549834</v>
      </c>
      <c r="H47" s="44">
        <f t="shared" si="7"/>
        <v>3836919</v>
      </c>
      <c r="I47" s="44">
        <f t="shared" si="7"/>
        <v>3923466</v>
      </c>
      <c r="J47" s="44">
        <f t="shared" si="7"/>
        <v>3988965</v>
      </c>
      <c r="K47" s="44">
        <f t="shared" si="7"/>
        <v>4010391</v>
      </c>
      <c r="L47" s="44">
        <f t="shared" si="7"/>
        <v>4142674</v>
      </c>
      <c r="M47" s="44">
        <f t="shared" si="7"/>
        <v>4309368</v>
      </c>
      <c r="N47" s="44">
        <f t="shared" si="7"/>
        <v>4317489</v>
      </c>
      <c r="O47" s="9">
        <f>SUM(C47:N47)</f>
        <v>46855210</v>
      </c>
      <c r="P47" s="21"/>
    </row>
    <row r="48" spans="1:16" ht="26.25" customHeight="1">
      <c r="A48" s="4" t="s">
        <v>33</v>
      </c>
      <c r="B48" s="4" t="s">
        <v>25</v>
      </c>
      <c r="C48" s="9">
        <f t="shared" si="7"/>
        <v>0</v>
      </c>
      <c r="D48" s="9">
        <v>0</v>
      </c>
      <c r="E48" s="44">
        <f t="shared" si="7"/>
        <v>0</v>
      </c>
      <c r="F48" s="44">
        <f t="shared" si="7"/>
        <v>0</v>
      </c>
      <c r="G48" s="9">
        <f t="shared" si="7"/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9">
        <f t="shared" si="7"/>
        <v>0</v>
      </c>
      <c r="L48" s="9">
        <f t="shared" si="7"/>
        <v>0</v>
      </c>
      <c r="M48" s="44">
        <f t="shared" si="7"/>
        <v>0</v>
      </c>
      <c r="N48" s="9">
        <f t="shared" si="7"/>
        <v>0</v>
      </c>
      <c r="O48" s="9">
        <f>O11+O29</f>
        <v>0</v>
      </c>
      <c r="P48" s="34"/>
    </row>
    <row r="49" spans="1:16" ht="12" customHeight="1">
      <c r="A49" s="33"/>
      <c r="B49" s="33"/>
      <c r="C49" s="30"/>
      <c r="D49" s="30"/>
      <c r="E49" s="48"/>
      <c r="F49" s="48"/>
      <c r="G49" s="30"/>
      <c r="H49" s="30"/>
      <c r="I49" s="30"/>
      <c r="J49" s="30"/>
      <c r="K49" s="30"/>
      <c r="L49" s="30"/>
      <c r="M49" s="48"/>
      <c r="N49" s="30"/>
      <c r="O49" s="30"/>
      <c r="P49" s="34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5" ht="14.25" customHeight="1">
      <c r="A51" s="1"/>
      <c r="B51" s="1"/>
      <c r="C51" s="1"/>
      <c r="D51" s="32"/>
      <c r="E51" s="32"/>
      <c r="F51" s="32"/>
      <c r="G51" s="33"/>
      <c r="H51" s="33"/>
      <c r="I51" s="32"/>
      <c r="J51" s="49" t="s">
        <v>47</v>
      </c>
      <c r="K51" s="49"/>
      <c r="L51" s="49"/>
      <c r="M51" s="31"/>
      <c r="N51" s="31"/>
      <c r="O51" s="1"/>
    </row>
    <row r="52" spans="1:15" ht="14.25" customHeight="1">
      <c r="A52" s="1"/>
      <c r="B52" s="1"/>
      <c r="C52" s="1"/>
      <c r="D52" s="32"/>
      <c r="E52" s="32"/>
      <c r="F52" s="32"/>
      <c r="G52" s="33"/>
      <c r="H52" s="33"/>
      <c r="I52" s="32"/>
      <c r="J52" s="1"/>
      <c r="K52" s="1"/>
      <c r="L52" s="1"/>
      <c r="M52" s="33"/>
      <c r="N52" s="33"/>
      <c r="O52" s="1"/>
    </row>
  </sheetData>
  <sheetProtection/>
  <mergeCells count="21">
    <mergeCell ref="A1:O1"/>
    <mergeCell ref="A2:O2"/>
    <mergeCell ref="A3:O3"/>
    <mergeCell ref="A5:A6"/>
    <mergeCell ref="B5:B6"/>
    <mergeCell ref="C5:O5"/>
    <mergeCell ref="J14:L14"/>
    <mergeCell ref="A19:O19"/>
    <mergeCell ref="A20:O20"/>
    <mergeCell ref="A21:O21"/>
    <mergeCell ref="A23:A24"/>
    <mergeCell ref="B23:B24"/>
    <mergeCell ref="C23:O23"/>
    <mergeCell ref="J51:L51"/>
    <mergeCell ref="J32:L32"/>
    <mergeCell ref="A37:O37"/>
    <mergeCell ref="A38:O38"/>
    <mergeCell ref="A39:O39"/>
    <mergeCell ref="A42:A43"/>
    <mergeCell ref="B42:B43"/>
    <mergeCell ref="C42:O4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="85" zoomScaleNormal="85" zoomScalePageLayoutView="0" workbookViewId="0" topLeftCell="A1">
      <selection activeCell="A23" sqref="A23:O23"/>
    </sheetView>
  </sheetViews>
  <sheetFormatPr defaultColWidth="9.140625" defaultRowHeight="12.75"/>
  <cols>
    <col min="1" max="1" width="27.421875" style="0" customWidth="1"/>
    <col min="15" max="15" width="11.710937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2.75" customHeight="1">
      <c r="A5" s="51" t="s">
        <v>21</v>
      </c>
      <c r="B5" s="51" t="s">
        <v>22</v>
      </c>
      <c r="C5" s="54" t="s">
        <v>51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2.75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26.25" customHeight="1">
      <c r="A7" s="4" t="s">
        <v>24</v>
      </c>
      <c r="B7" s="4" t="s">
        <v>25</v>
      </c>
      <c r="C7" s="5">
        <v>727438</v>
      </c>
      <c r="D7" s="18">
        <v>692484</v>
      </c>
      <c r="E7" s="18">
        <v>743474</v>
      </c>
      <c r="F7" s="18">
        <v>611230</v>
      </c>
      <c r="G7" s="18">
        <v>599762</v>
      </c>
      <c r="H7" s="18">
        <v>550329</v>
      </c>
      <c r="I7" s="18">
        <v>605145</v>
      </c>
      <c r="J7" s="18">
        <v>614291</v>
      </c>
      <c r="K7" s="18">
        <v>588760</v>
      </c>
      <c r="L7" s="18">
        <v>654696</v>
      </c>
      <c r="M7" s="18">
        <v>679621</v>
      </c>
      <c r="N7" s="18">
        <v>721638</v>
      </c>
      <c r="O7" s="5">
        <f>SUM(C7:N7)</f>
        <v>7788868</v>
      </c>
    </row>
    <row r="8" spans="1:15" ht="26.25" customHeight="1">
      <c r="A8" s="4" t="s">
        <v>26</v>
      </c>
      <c r="B8" s="4" t="s">
        <v>27</v>
      </c>
      <c r="C8" s="6">
        <f>1-(C10+C11)/C7</f>
        <v>0.044931664279292516</v>
      </c>
      <c r="D8" s="35">
        <f>1-(D10+D11)/D7</f>
        <v>0.060014383003795024</v>
      </c>
      <c r="E8" s="35">
        <f>1-(E10+E11)/E7</f>
        <v>0.10413545060082796</v>
      </c>
      <c r="F8" s="35">
        <f>1-(F10+F11)/F7</f>
        <v>0.00038447065752666987</v>
      </c>
      <c r="G8" s="35">
        <f aca="true" t="shared" si="0" ref="G8:N8">1-(G10+G11)/G7</f>
        <v>0.023911151423397947</v>
      </c>
      <c r="H8" s="35">
        <f t="shared" si="0"/>
        <v>0.009903167014640335</v>
      </c>
      <c r="I8" s="35">
        <f t="shared" si="0"/>
        <v>0.03102562195837366</v>
      </c>
      <c r="J8" s="35">
        <f t="shared" si="0"/>
        <v>0.019616110279981336</v>
      </c>
      <c r="K8" s="35">
        <f t="shared" si="0"/>
        <v>0.0014606970582240475</v>
      </c>
      <c r="L8" s="35">
        <f t="shared" si="0"/>
        <v>0.04185759497537789</v>
      </c>
      <c r="M8" s="35">
        <f t="shared" si="0"/>
        <v>0.030674449435788453</v>
      </c>
      <c r="N8" s="35">
        <f t="shared" si="0"/>
        <v>0.05858893240100993</v>
      </c>
      <c r="O8" s="6">
        <f>1-(O10+O11)/O7</f>
        <v>0.03773436653439244</v>
      </c>
    </row>
    <row r="9" spans="1:15" ht="26.25" customHeight="1">
      <c r="A9" s="4" t="s">
        <v>26</v>
      </c>
      <c r="B9" s="4" t="s">
        <v>25</v>
      </c>
      <c r="C9" s="7">
        <f>C7-C10-C11</f>
        <v>32685</v>
      </c>
      <c r="D9" s="36">
        <f>D7-D10-D11</f>
        <v>41559</v>
      </c>
      <c r="E9" s="36">
        <f>E7-E10-E11</f>
        <v>77422</v>
      </c>
      <c r="F9" s="36">
        <f>F7-F10-F11</f>
        <v>235</v>
      </c>
      <c r="G9" s="36">
        <f aca="true" t="shared" si="1" ref="G9:N9">G7-G10-G11</f>
        <v>14341</v>
      </c>
      <c r="H9" s="36">
        <f t="shared" si="1"/>
        <v>5450</v>
      </c>
      <c r="I9" s="36">
        <f t="shared" si="1"/>
        <v>18775</v>
      </c>
      <c r="J9" s="36">
        <f>J7-J10-J11</f>
        <v>12050</v>
      </c>
      <c r="K9" s="36">
        <f>K7-K10-K11</f>
        <v>860</v>
      </c>
      <c r="L9" s="36">
        <f>L7-L10-L11</f>
        <v>27404</v>
      </c>
      <c r="M9" s="36">
        <f>M7-M10-M11</f>
        <v>20847</v>
      </c>
      <c r="N9" s="36">
        <f t="shared" si="1"/>
        <v>42280</v>
      </c>
      <c r="O9" s="7">
        <f>O7-O10-O11</f>
        <v>293908</v>
      </c>
    </row>
    <row r="10" spans="1:15" ht="26.25" customHeight="1">
      <c r="A10" s="4" t="s">
        <v>28</v>
      </c>
      <c r="B10" s="4" t="s">
        <v>25</v>
      </c>
      <c r="C10" s="5">
        <v>694753</v>
      </c>
      <c r="D10" s="18">
        <v>650925</v>
      </c>
      <c r="E10" s="18">
        <v>666052</v>
      </c>
      <c r="F10" s="18">
        <v>610995</v>
      </c>
      <c r="G10" s="18">
        <v>585421</v>
      </c>
      <c r="H10" s="18">
        <v>544879</v>
      </c>
      <c r="I10" s="18">
        <v>586370</v>
      </c>
      <c r="J10" s="18">
        <v>602241</v>
      </c>
      <c r="K10" s="18">
        <v>587900</v>
      </c>
      <c r="L10" s="18">
        <v>627292</v>
      </c>
      <c r="M10" s="18">
        <v>658774</v>
      </c>
      <c r="N10" s="18">
        <v>679358</v>
      </c>
      <c r="O10" s="5">
        <f>SUM(C10:N10)</f>
        <v>7494960</v>
      </c>
    </row>
    <row r="11" spans="1:15" ht="26.25" customHeight="1">
      <c r="A11" s="4" t="s">
        <v>33</v>
      </c>
      <c r="B11" s="4" t="s">
        <v>25</v>
      </c>
      <c r="C11" s="5">
        <v>0</v>
      </c>
      <c r="D11" s="18">
        <v>0</v>
      </c>
      <c r="E11" s="5">
        <v>0</v>
      </c>
      <c r="F11" s="18">
        <v>0</v>
      </c>
      <c r="G11" s="5">
        <v>0</v>
      </c>
      <c r="H11" s="5">
        <v>0</v>
      </c>
      <c r="I11" s="5">
        <v>0</v>
      </c>
      <c r="J11" s="18">
        <v>0</v>
      </c>
      <c r="K11" s="18">
        <v>0</v>
      </c>
      <c r="L11" s="18">
        <v>0</v>
      </c>
      <c r="M11" s="5">
        <v>0</v>
      </c>
      <c r="N11" s="18">
        <v>0</v>
      </c>
      <c r="O11" s="5">
        <f>SUM(C11:N11)</f>
        <v>0</v>
      </c>
    </row>
    <row r="12" spans="1:15" ht="37.5" customHeight="1">
      <c r="A12" s="4" t="s">
        <v>29</v>
      </c>
      <c r="B12" s="4" t="s">
        <v>30</v>
      </c>
      <c r="C12" s="24">
        <v>0.765</v>
      </c>
      <c r="D12" s="24">
        <v>0.765</v>
      </c>
      <c r="E12" s="24">
        <v>0.765</v>
      </c>
      <c r="F12" s="24">
        <v>0.765</v>
      </c>
      <c r="G12" s="24">
        <v>0.765</v>
      </c>
      <c r="H12" s="24">
        <v>0.765</v>
      </c>
      <c r="I12" s="24">
        <v>0.7828</v>
      </c>
      <c r="J12" s="24">
        <v>0.7828</v>
      </c>
      <c r="K12" s="24">
        <v>0.7828</v>
      </c>
      <c r="L12" s="24">
        <v>0.7828</v>
      </c>
      <c r="M12" s="24">
        <v>0.7828</v>
      </c>
      <c r="N12" s="24">
        <v>0.7828</v>
      </c>
      <c r="O12" s="25">
        <f>SUM(C12:N12)/12</f>
        <v>0.7738999999999999</v>
      </c>
    </row>
    <row r="13" spans="1:15" ht="37.5" customHeight="1">
      <c r="A13" s="4" t="s">
        <v>31</v>
      </c>
      <c r="B13" s="4" t="s">
        <v>30</v>
      </c>
      <c r="C13" s="24">
        <v>4.4</v>
      </c>
      <c r="D13" s="24">
        <v>4.4</v>
      </c>
      <c r="E13" s="24">
        <v>4.4</v>
      </c>
      <c r="F13" s="24">
        <v>4.4</v>
      </c>
      <c r="G13" s="24">
        <v>4.4</v>
      </c>
      <c r="H13" s="24">
        <v>4.4</v>
      </c>
      <c r="I13" s="24">
        <v>4.4</v>
      </c>
      <c r="J13" s="24">
        <v>4.4</v>
      </c>
      <c r="K13" s="24">
        <v>4.4</v>
      </c>
      <c r="L13" s="24">
        <v>4.4</v>
      </c>
      <c r="M13" s="24">
        <v>4.4</v>
      </c>
      <c r="N13" s="24">
        <v>4.4</v>
      </c>
      <c r="O13" s="25">
        <f>SUM(C13:N13)/12</f>
        <v>4.3999999999999995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2.75" customHeight="1">
      <c r="A18" s="1"/>
      <c r="B18" s="1"/>
      <c r="C18" s="1"/>
      <c r="J18" s="49" t="s">
        <v>47</v>
      </c>
      <c r="K18" s="49"/>
      <c r="L18" s="49"/>
      <c r="M18" s="31"/>
      <c r="N18" s="31"/>
      <c r="O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ht="15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.7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 customHeight="1">
      <c r="A25" s="50" t="s">
        <v>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.75">
      <c r="A26" s="1"/>
      <c r="B26" s="1"/>
      <c r="C26" s="1"/>
      <c r="D26" s="1"/>
      <c r="E26" s="1"/>
      <c r="F26" s="1"/>
      <c r="G26" s="1"/>
      <c r="H26" s="1"/>
      <c r="J26" s="2"/>
      <c r="O26" s="3"/>
    </row>
    <row r="27" spans="1:15" ht="12.75" customHeight="1">
      <c r="A27" s="51" t="s">
        <v>21</v>
      </c>
      <c r="B27" s="51" t="s">
        <v>22</v>
      </c>
      <c r="C27" s="54" t="s">
        <v>51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1:15" ht="12.75">
      <c r="A28" s="52"/>
      <c r="B28" s="52"/>
      <c r="C28" s="4" t="s">
        <v>23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8</v>
      </c>
    </row>
    <row r="29" spans="1:15" ht="32.25" customHeight="1">
      <c r="A29" s="37" t="s">
        <v>24</v>
      </c>
      <c r="B29" s="37" t="s">
        <v>25</v>
      </c>
      <c r="C29" s="5">
        <v>3475186</v>
      </c>
      <c r="D29" s="18">
        <v>3210848</v>
      </c>
      <c r="E29" s="18">
        <v>3454606</v>
      </c>
      <c r="F29" s="18">
        <v>3167694</v>
      </c>
      <c r="G29" s="18">
        <v>3178026</v>
      </c>
      <c r="H29" s="18">
        <v>3215484</v>
      </c>
      <c r="I29" s="18">
        <v>3193448</v>
      </c>
      <c r="J29" s="18">
        <v>3392134</v>
      </c>
      <c r="K29" s="18">
        <v>3208346</v>
      </c>
      <c r="L29" s="18">
        <v>3461008</v>
      </c>
      <c r="M29" s="18">
        <v>3483714</v>
      </c>
      <c r="N29" s="18">
        <v>3647269</v>
      </c>
      <c r="O29" s="5">
        <f>SUM(C29:N29)</f>
        <v>40087763</v>
      </c>
    </row>
    <row r="30" spans="1:15" ht="32.25" customHeight="1">
      <c r="A30" s="37" t="s">
        <v>26</v>
      </c>
      <c r="B30" s="37" t="s">
        <v>27</v>
      </c>
      <c r="C30" s="6">
        <f>1-(C32+C33)/C29</f>
        <v>0.020255318708120917</v>
      </c>
      <c r="D30" s="35">
        <f>1-(D32+D33)/D29</f>
        <v>0.02720838856277219</v>
      </c>
      <c r="E30" s="35">
        <f>1-(E32+E33)/E29</f>
        <v>0.03270763728193604</v>
      </c>
      <c r="F30" s="35">
        <f>1-(F32+F33)/F29</f>
        <v>0.02039054277338659</v>
      </c>
      <c r="G30" s="35">
        <f aca="true" t="shared" si="2" ref="G30:N30">1-(G32+G33)/G29</f>
        <v>0.03477378725032454</v>
      </c>
      <c r="H30" s="35">
        <f t="shared" si="2"/>
        <v>0.007944682666746306</v>
      </c>
      <c r="I30" s="35">
        <f t="shared" si="2"/>
        <v>0.011288425551316372</v>
      </c>
      <c r="J30" s="35">
        <f t="shared" si="2"/>
        <v>0.015862875700075496</v>
      </c>
      <c r="K30" s="35">
        <f t="shared" si="2"/>
        <v>0.008346980032702178</v>
      </c>
      <c r="L30" s="35">
        <f t="shared" si="2"/>
        <v>0.0057870423876512644</v>
      </c>
      <c r="M30" s="35">
        <f t="shared" si="2"/>
        <v>0.006818584992912768</v>
      </c>
      <c r="N30" s="35">
        <f t="shared" si="2"/>
        <v>0.03454858964337426</v>
      </c>
      <c r="O30" s="6">
        <f>1-(O32+O33)/O29</f>
        <v>0.018904097991199964</v>
      </c>
    </row>
    <row r="31" spans="1:15" ht="32.25" customHeight="1">
      <c r="A31" s="37" t="s">
        <v>26</v>
      </c>
      <c r="B31" s="37" t="s">
        <v>25</v>
      </c>
      <c r="C31" s="7">
        <f>C29-C32-C33</f>
        <v>70391</v>
      </c>
      <c r="D31" s="36">
        <f>D29-D32-D33</f>
        <v>87362</v>
      </c>
      <c r="E31" s="36">
        <f>E29-E32-E33</f>
        <v>112992</v>
      </c>
      <c r="F31" s="36">
        <f>F29-F32-F33</f>
        <v>64591</v>
      </c>
      <c r="G31" s="36">
        <f aca="true" t="shared" si="3" ref="G31:N31">G29-G32-G33</f>
        <v>110512</v>
      </c>
      <c r="H31" s="36">
        <f t="shared" si="3"/>
        <v>25546</v>
      </c>
      <c r="I31" s="36">
        <f t="shared" si="3"/>
        <v>36049</v>
      </c>
      <c r="J31" s="36">
        <f t="shared" si="3"/>
        <v>53809</v>
      </c>
      <c r="K31" s="36">
        <f t="shared" si="3"/>
        <v>26780</v>
      </c>
      <c r="L31" s="36">
        <f t="shared" si="3"/>
        <v>20029</v>
      </c>
      <c r="M31" s="36">
        <f t="shared" si="3"/>
        <v>23754</v>
      </c>
      <c r="N31" s="36">
        <f t="shared" si="3"/>
        <v>126008</v>
      </c>
      <c r="O31" s="7">
        <f>O29-O32-O33</f>
        <v>757823</v>
      </c>
    </row>
    <row r="32" spans="1:15" ht="32.25" customHeight="1">
      <c r="A32" s="37" t="s">
        <v>28</v>
      </c>
      <c r="B32" s="37" t="s">
        <v>25</v>
      </c>
      <c r="C32" s="5">
        <v>3404795</v>
      </c>
      <c r="D32" s="18">
        <v>3123486</v>
      </c>
      <c r="E32" s="18">
        <v>3341614</v>
      </c>
      <c r="F32" s="18">
        <v>3103103</v>
      </c>
      <c r="G32" s="18">
        <v>3067514</v>
      </c>
      <c r="H32" s="18">
        <v>3189938</v>
      </c>
      <c r="I32" s="18">
        <v>3157399</v>
      </c>
      <c r="J32" s="18">
        <v>3338325</v>
      </c>
      <c r="K32" s="18">
        <v>3181566</v>
      </c>
      <c r="L32" s="18">
        <v>3440979</v>
      </c>
      <c r="M32" s="18">
        <v>3459960</v>
      </c>
      <c r="N32" s="18">
        <v>3521261</v>
      </c>
      <c r="O32" s="5">
        <f>SUM(C32:N32)</f>
        <v>39329940</v>
      </c>
    </row>
    <row r="33" spans="1:15" ht="32.25" customHeight="1">
      <c r="A33" s="37" t="s">
        <v>33</v>
      </c>
      <c r="B33" s="37" t="s">
        <v>25</v>
      </c>
      <c r="C33" s="5">
        <v>0</v>
      </c>
      <c r="D33" s="5">
        <v>0</v>
      </c>
      <c r="E33" s="18">
        <v>0</v>
      </c>
      <c r="F33" s="18">
        <v>0</v>
      </c>
      <c r="G33" s="5">
        <v>0</v>
      </c>
      <c r="H33" s="5">
        <v>0</v>
      </c>
      <c r="I33" s="5">
        <v>0</v>
      </c>
      <c r="J33" s="18">
        <v>0</v>
      </c>
      <c r="K33" s="5">
        <v>0</v>
      </c>
      <c r="L33" s="5">
        <v>0</v>
      </c>
      <c r="M33" s="5">
        <v>0</v>
      </c>
      <c r="N33" s="5">
        <v>0</v>
      </c>
      <c r="O33" s="5">
        <f>SUM(C33:N33)</f>
        <v>0</v>
      </c>
    </row>
    <row r="34" spans="1:15" ht="36.75" customHeight="1">
      <c r="A34" s="37" t="s">
        <v>29</v>
      </c>
      <c r="B34" s="37" t="s">
        <v>30</v>
      </c>
      <c r="C34" s="25">
        <v>4.206</v>
      </c>
      <c r="D34" s="25">
        <v>4.206</v>
      </c>
      <c r="E34" s="25">
        <v>4.206</v>
      </c>
      <c r="F34" s="25">
        <v>4.206</v>
      </c>
      <c r="G34" s="25">
        <v>4.206</v>
      </c>
      <c r="H34" s="25">
        <v>4.206</v>
      </c>
      <c r="I34" s="25">
        <v>4.2384</v>
      </c>
      <c r="J34" s="25">
        <v>4.2384</v>
      </c>
      <c r="K34" s="25">
        <v>4.2384</v>
      </c>
      <c r="L34" s="25">
        <v>4.2384</v>
      </c>
      <c r="M34" s="25">
        <v>4.2384</v>
      </c>
      <c r="N34" s="25">
        <v>4.2384</v>
      </c>
      <c r="O34" s="25">
        <f>SUM(C34:N34)/12</f>
        <v>4.2222</v>
      </c>
    </row>
    <row r="35" spans="1:15" ht="36.75" customHeight="1">
      <c r="A35" s="37" t="s">
        <v>31</v>
      </c>
      <c r="B35" s="37" t="s">
        <v>30</v>
      </c>
      <c r="C35" s="25">
        <v>17.62</v>
      </c>
      <c r="D35" s="25">
        <v>17.62</v>
      </c>
      <c r="E35" s="25">
        <v>17.62</v>
      </c>
      <c r="F35" s="25">
        <v>17.62</v>
      </c>
      <c r="G35" s="25">
        <v>17.62</v>
      </c>
      <c r="H35" s="25">
        <v>17.62</v>
      </c>
      <c r="I35" s="25">
        <v>17.62</v>
      </c>
      <c r="J35" s="25">
        <v>17.62</v>
      </c>
      <c r="K35" s="25">
        <v>17.62</v>
      </c>
      <c r="L35" s="25">
        <v>17.62</v>
      </c>
      <c r="M35" s="25">
        <v>17.62</v>
      </c>
      <c r="N35" s="25">
        <v>17.62</v>
      </c>
      <c r="O35" s="25">
        <f>SUM(C35:N35)/12</f>
        <v>17.62</v>
      </c>
    </row>
    <row r="36" spans="1:15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29"/>
      <c r="L36" s="29"/>
      <c r="M36" s="29"/>
      <c r="N36" s="29"/>
      <c r="O36" s="29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29"/>
      <c r="L37" s="29"/>
      <c r="M37" s="29"/>
      <c r="N37" s="29"/>
      <c r="O37" s="29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29"/>
      <c r="L38" s="29"/>
      <c r="M38" s="29"/>
      <c r="N38" s="29"/>
      <c r="O38" s="29"/>
    </row>
    <row r="39" spans="1:15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29"/>
      <c r="L39" s="29"/>
      <c r="M39" s="29"/>
      <c r="N39" s="29"/>
      <c r="O39" s="29"/>
    </row>
    <row r="40" spans="1:15" ht="12.75" customHeight="1">
      <c r="A40" s="38"/>
      <c r="B40" s="38"/>
      <c r="C40" s="38"/>
      <c r="D40" s="39"/>
      <c r="E40" s="39"/>
      <c r="F40" s="39"/>
      <c r="G40" s="40"/>
      <c r="H40" s="40"/>
      <c r="I40" s="39"/>
      <c r="J40" s="57" t="s">
        <v>47</v>
      </c>
      <c r="K40" s="57"/>
      <c r="L40" s="57"/>
      <c r="M40" s="41"/>
      <c r="N40" s="41"/>
      <c r="O40" s="38"/>
    </row>
    <row r="41" spans="1:15" ht="12.75">
      <c r="A41" s="38"/>
      <c r="B41" s="38"/>
      <c r="C41" s="38"/>
      <c r="D41" s="38"/>
      <c r="E41" s="38"/>
      <c r="F41" s="38"/>
      <c r="G41" s="40"/>
      <c r="H41" s="40"/>
      <c r="I41" s="38"/>
      <c r="J41" s="38"/>
      <c r="K41" s="29"/>
      <c r="L41" s="29"/>
      <c r="M41" s="29"/>
      <c r="N41" s="29"/>
      <c r="O41" s="29"/>
    </row>
    <row r="42" spans="1:15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29"/>
      <c r="L42" s="29"/>
      <c r="M42" s="29"/>
      <c r="N42" s="29"/>
      <c r="O42" s="29"/>
    </row>
    <row r="43" spans="1:15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29"/>
      <c r="L43" s="29"/>
      <c r="M43" s="29"/>
      <c r="N43" s="29"/>
      <c r="O43" s="29"/>
    </row>
    <row r="44" spans="1:15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29"/>
      <c r="L44" s="29"/>
      <c r="M44" s="29"/>
      <c r="N44" s="29"/>
      <c r="O44" s="29"/>
    </row>
    <row r="45" spans="1:15" ht="15.75" customHeight="1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.75" customHeight="1">
      <c r="A46" s="58" t="s">
        <v>20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5.75" customHeight="1">
      <c r="A47" s="58" t="s">
        <v>50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29"/>
      <c r="L48" s="29"/>
      <c r="M48" s="29"/>
      <c r="N48" s="29"/>
      <c r="O48" s="29"/>
    </row>
    <row r="49" spans="1:15" ht="12.75">
      <c r="A49" s="38"/>
      <c r="B49" s="38"/>
      <c r="C49" s="38"/>
      <c r="D49" s="38"/>
      <c r="E49" s="38"/>
      <c r="F49" s="38"/>
      <c r="G49" s="38"/>
      <c r="H49" s="38"/>
      <c r="I49" s="29"/>
      <c r="J49" s="42"/>
      <c r="K49" s="29"/>
      <c r="L49" s="29"/>
      <c r="M49" s="29"/>
      <c r="N49" s="29"/>
      <c r="O49" s="43"/>
    </row>
    <row r="50" spans="1:15" ht="12.75" customHeight="1">
      <c r="A50" s="59" t="s">
        <v>21</v>
      </c>
      <c r="B50" s="59" t="s">
        <v>22</v>
      </c>
      <c r="C50" s="61" t="s">
        <v>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ht="12.75">
      <c r="A51" s="60"/>
      <c r="B51" s="60"/>
      <c r="C51" s="37" t="s">
        <v>23</v>
      </c>
      <c r="D51" s="37" t="s">
        <v>9</v>
      </c>
      <c r="E51" s="37" t="s">
        <v>10</v>
      </c>
      <c r="F51" s="37" t="s">
        <v>11</v>
      </c>
      <c r="G51" s="37" t="s">
        <v>12</v>
      </c>
      <c r="H51" s="37" t="s">
        <v>13</v>
      </c>
      <c r="I51" s="37" t="s">
        <v>14</v>
      </c>
      <c r="J51" s="37" t="s">
        <v>15</v>
      </c>
      <c r="K51" s="37" t="s">
        <v>16</v>
      </c>
      <c r="L51" s="37" t="s">
        <v>17</v>
      </c>
      <c r="M51" s="37" t="s">
        <v>18</v>
      </c>
      <c r="N51" s="37" t="s">
        <v>19</v>
      </c>
      <c r="O51" s="37" t="s">
        <v>8</v>
      </c>
    </row>
    <row r="52" spans="1:15" ht="26.25" customHeight="1">
      <c r="A52" s="37" t="s">
        <v>24</v>
      </c>
      <c r="B52" s="37" t="s">
        <v>25</v>
      </c>
      <c r="C52" s="44">
        <f>C7+C29</f>
        <v>4202624</v>
      </c>
      <c r="D52" s="44">
        <f aca="true" t="shared" si="4" ref="D52:N52">D7+D29</f>
        <v>3903332</v>
      </c>
      <c r="E52" s="44">
        <f>E7+E29</f>
        <v>4198080</v>
      </c>
      <c r="F52" s="44">
        <f t="shared" si="4"/>
        <v>3778924</v>
      </c>
      <c r="G52" s="44">
        <f t="shared" si="4"/>
        <v>3777788</v>
      </c>
      <c r="H52" s="44">
        <f t="shared" si="4"/>
        <v>3765813</v>
      </c>
      <c r="I52" s="44">
        <f t="shared" si="4"/>
        <v>3798593</v>
      </c>
      <c r="J52" s="44">
        <f>J7+J29</f>
        <v>4006425</v>
      </c>
      <c r="K52" s="44">
        <f t="shared" si="4"/>
        <v>3797106</v>
      </c>
      <c r="L52" s="44">
        <f t="shared" si="4"/>
        <v>4115704</v>
      </c>
      <c r="M52" s="44">
        <f t="shared" si="4"/>
        <v>4163335</v>
      </c>
      <c r="N52" s="44">
        <f t="shared" si="4"/>
        <v>4368907</v>
      </c>
      <c r="O52" s="45">
        <f>SUM(C52:N52)</f>
        <v>47876631</v>
      </c>
    </row>
    <row r="53" spans="1:15" ht="26.25" customHeight="1">
      <c r="A53" s="37" t="s">
        <v>26</v>
      </c>
      <c r="B53" s="37" t="s">
        <v>27</v>
      </c>
      <c r="C53" s="46">
        <f>1-(C55+C56)/C52</f>
        <v>0.02452658148813691</v>
      </c>
      <c r="D53" s="46">
        <f aca="true" t="shared" si="5" ref="D53:O53">1-(D55+D56)/D52</f>
        <v>0.03302844851526854</v>
      </c>
      <c r="E53" s="46">
        <f t="shared" si="5"/>
        <v>0.04535740147877121</v>
      </c>
      <c r="F53" s="46">
        <f t="shared" si="5"/>
        <v>0.017154618616304518</v>
      </c>
      <c r="G53" s="46">
        <f t="shared" si="5"/>
        <v>0.03304923410207239</v>
      </c>
      <c r="H53" s="46">
        <f t="shared" si="5"/>
        <v>0.008230891974721044</v>
      </c>
      <c r="I53" s="46">
        <f t="shared" si="5"/>
        <v>0.014432712322694163</v>
      </c>
      <c r="J53" s="46">
        <f t="shared" si="5"/>
        <v>0.016438345906887086</v>
      </c>
      <c r="K53" s="46">
        <f t="shared" si="5"/>
        <v>0.007279227917261211</v>
      </c>
      <c r="L53" s="46">
        <f t="shared" si="5"/>
        <v>0.01152488128397966</v>
      </c>
      <c r="M53" s="46">
        <f t="shared" si="5"/>
        <v>0.0107128059596453</v>
      </c>
      <c r="N53" s="46">
        <f t="shared" si="5"/>
        <v>0.038519474092719275</v>
      </c>
      <c r="O53" s="46">
        <f t="shared" si="5"/>
        <v>0.02196752315341488</v>
      </c>
    </row>
    <row r="54" spans="1:15" ht="26.25" customHeight="1">
      <c r="A54" s="37" t="s">
        <v>26</v>
      </c>
      <c r="B54" s="37" t="s">
        <v>25</v>
      </c>
      <c r="C54" s="47">
        <f>C52-C55-C56</f>
        <v>103076</v>
      </c>
      <c r="D54" s="47">
        <f aca="true" t="shared" si="6" ref="D54:N54">D52-D55-D56</f>
        <v>128921</v>
      </c>
      <c r="E54" s="47">
        <f>E52-E55-E56</f>
        <v>190414</v>
      </c>
      <c r="F54" s="47">
        <f t="shared" si="6"/>
        <v>64826</v>
      </c>
      <c r="G54" s="47">
        <f t="shared" si="6"/>
        <v>124853</v>
      </c>
      <c r="H54" s="47">
        <f t="shared" si="6"/>
        <v>30996</v>
      </c>
      <c r="I54" s="47">
        <f t="shared" si="6"/>
        <v>54824</v>
      </c>
      <c r="J54" s="47">
        <f t="shared" si="6"/>
        <v>65859</v>
      </c>
      <c r="K54" s="47">
        <f t="shared" si="6"/>
        <v>27640</v>
      </c>
      <c r="L54" s="47">
        <f t="shared" si="6"/>
        <v>47433</v>
      </c>
      <c r="M54" s="47">
        <f t="shared" si="6"/>
        <v>44601</v>
      </c>
      <c r="N54" s="47">
        <f t="shared" si="6"/>
        <v>168288</v>
      </c>
      <c r="O54" s="47">
        <f>O52-O55-O56</f>
        <v>1051731</v>
      </c>
    </row>
    <row r="55" spans="1:15" ht="26.25" customHeight="1">
      <c r="A55" s="37" t="s">
        <v>28</v>
      </c>
      <c r="B55" s="37" t="s">
        <v>25</v>
      </c>
      <c r="C55" s="44">
        <f>C10+C32</f>
        <v>4099548</v>
      </c>
      <c r="D55" s="44">
        <f aca="true" t="shared" si="7" ref="D55:O58">D10+D32</f>
        <v>3774411</v>
      </c>
      <c r="E55" s="44">
        <f>E10+E32</f>
        <v>4007666</v>
      </c>
      <c r="F55" s="44">
        <f t="shared" si="7"/>
        <v>3714098</v>
      </c>
      <c r="G55" s="44">
        <f t="shared" si="7"/>
        <v>3652935</v>
      </c>
      <c r="H55" s="44">
        <f t="shared" si="7"/>
        <v>3734817</v>
      </c>
      <c r="I55" s="44">
        <f t="shared" si="7"/>
        <v>3743769</v>
      </c>
      <c r="J55" s="44">
        <f t="shared" si="7"/>
        <v>3940566</v>
      </c>
      <c r="K55" s="44">
        <f t="shared" si="7"/>
        <v>3769466</v>
      </c>
      <c r="L55" s="44">
        <f t="shared" si="7"/>
        <v>4068271</v>
      </c>
      <c r="M55" s="44">
        <f t="shared" si="7"/>
        <v>4118734</v>
      </c>
      <c r="N55" s="44">
        <f t="shared" si="7"/>
        <v>4200619</v>
      </c>
      <c r="O55" s="44">
        <f>SUM(C55:N55)</f>
        <v>46824900</v>
      </c>
    </row>
    <row r="56" spans="1:15" ht="26.25" customHeight="1">
      <c r="A56" s="4" t="s">
        <v>33</v>
      </c>
      <c r="B56" s="4" t="s">
        <v>25</v>
      </c>
      <c r="C56" s="9">
        <f>C11+C33</f>
        <v>0</v>
      </c>
      <c r="D56" s="9">
        <f t="shared" si="7"/>
        <v>0</v>
      </c>
      <c r="E56" s="44">
        <f t="shared" si="7"/>
        <v>0</v>
      </c>
      <c r="F56" s="44">
        <f t="shared" si="7"/>
        <v>0</v>
      </c>
      <c r="G56" s="9">
        <f t="shared" si="7"/>
        <v>0</v>
      </c>
      <c r="H56" s="9">
        <f t="shared" si="7"/>
        <v>0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  <c r="M56" s="44">
        <f t="shared" si="7"/>
        <v>0</v>
      </c>
      <c r="N56" s="9">
        <f t="shared" si="7"/>
        <v>0</v>
      </c>
      <c r="O56" s="9">
        <f t="shared" si="7"/>
        <v>0</v>
      </c>
    </row>
    <row r="57" spans="1:15" ht="42" customHeight="1">
      <c r="A57" s="4" t="s">
        <v>29</v>
      </c>
      <c r="B57" s="4" t="s">
        <v>30</v>
      </c>
      <c r="C57" s="26">
        <f>C12+C34</f>
        <v>4.971</v>
      </c>
      <c r="D57" s="26">
        <f t="shared" si="7"/>
        <v>4.971</v>
      </c>
      <c r="E57" s="27">
        <f t="shared" si="7"/>
        <v>4.971</v>
      </c>
      <c r="F57" s="26">
        <f t="shared" si="7"/>
        <v>4.971</v>
      </c>
      <c r="G57" s="26">
        <f t="shared" si="7"/>
        <v>4.971</v>
      </c>
      <c r="H57" s="26">
        <f t="shared" si="7"/>
        <v>4.971</v>
      </c>
      <c r="I57" s="26">
        <f t="shared" si="7"/>
        <v>5.0212</v>
      </c>
      <c r="J57" s="26">
        <f t="shared" si="7"/>
        <v>5.0212</v>
      </c>
      <c r="K57" s="26">
        <f t="shared" si="7"/>
        <v>5.0212</v>
      </c>
      <c r="L57" s="26">
        <f t="shared" si="7"/>
        <v>5.0212</v>
      </c>
      <c r="M57" s="26">
        <f t="shared" si="7"/>
        <v>5.0212</v>
      </c>
      <c r="N57" s="26">
        <f t="shared" si="7"/>
        <v>5.0212</v>
      </c>
      <c r="O57" s="27">
        <f>SUM(C57:N57)/12</f>
        <v>4.9961</v>
      </c>
    </row>
    <row r="58" spans="1:15" ht="42" customHeight="1">
      <c r="A58" s="4" t="s">
        <v>31</v>
      </c>
      <c r="B58" s="4" t="s">
        <v>30</v>
      </c>
      <c r="C58" s="26">
        <f>C13+C35</f>
        <v>22.020000000000003</v>
      </c>
      <c r="D58" s="26">
        <f t="shared" si="7"/>
        <v>22.020000000000003</v>
      </c>
      <c r="E58" s="26">
        <f t="shared" si="7"/>
        <v>22.020000000000003</v>
      </c>
      <c r="F58" s="26">
        <f t="shared" si="7"/>
        <v>22.020000000000003</v>
      </c>
      <c r="G58" s="26">
        <f t="shared" si="7"/>
        <v>22.020000000000003</v>
      </c>
      <c r="H58" s="26">
        <f t="shared" si="7"/>
        <v>22.020000000000003</v>
      </c>
      <c r="I58" s="26">
        <f t="shared" si="7"/>
        <v>22.020000000000003</v>
      </c>
      <c r="J58" s="26">
        <f t="shared" si="7"/>
        <v>22.020000000000003</v>
      </c>
      <c r="K58" s="26">
        <f t="shared" si="7"/>
        <v>22.020000000000003</v>
      </c>
      <c r="L58" s="26">
        <f t="shared" si="7"/>
        <v>22.020000000000003</v>
      </c>
      <c r="M58" s="26">
        <f t="shared" si="7"/>
        <v>22.020000000000003</v>
      </c>
      <c r="N58" s="26">
        <f t="shared" si="7"/>
        <v>22.020000000000003</v>
      </c>
      <c r="O58" s="27">
        <f>SUM(C58:N58)/12</f>
        <v>22.020000000000007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5" ht="12.75" customHeight="1">
      <c r="A60" s="1"/>
      <c r="B60" s="1"/>
      <c r="C60" s="1"/>
      <c r="D60" s="32"/>
      <c r="E60" s="32"/>
      <c r="F60" s="32"/>
      <c r="G60" s="33"/>
      <c r="H60" s="33"/>
      <c r="I60" s="32"/>
      <c r="J60" s="49" t="s">
        <v>47</v>
      </c>
      <c r="K60" s="49"/>
      <c r="L60" s="49"/>
      <c r="M60" s="31"/>
      <c r="N60" s="31"/>
      <c r="O60" s="1"/>
    </row>
  </sheetData>
  <sheetProtection/>
  <mergeCells count="21">
    <mergeCell ref="J60:L60"/>
    <mergeCell ref="J40:L40"/>
    <mergeCell ref="A45:O45"/>
    <mergeCell ref="A46:O46"/>
    <mergeCell ref="A47:O47"/>
    <mergeCell ref="A50:A51"/>
    <mergeCell ref="B50:B51"/>
    <mergeCell ref="C50:O50"/>
    <mergeCell ref="J18:L18"/>
    <mergeCell ref="A23:O23"/>
    <mergeCell ref="A24:O24"/>
    <mergeCell ref="A25:O25"/>
    <mergeCell ref="A27:A28"/>
    <mergeCell ref="B27:B28"/>
    <mergeCell ref="C27:O27"/>
    <mergeCell ref="A1:O1"/>
    <mergeCell ref="A2:O2"/>
    <mergeCell ref="A3:O3"/>
    <mergeCell ref="A5:A6"/>
    <mergeCell ref="B5:B6"/>
    <mergeCell ref="C5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0" customWidth="1"/>
    <col min="15" max="15" width="11.7109375" style="0" customWidth="1"/>
  </cols>
  <sheetData>
    <row r="1" spans="1:15" ht="15.7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2.75">
      <c r="A5" s="51" t="s">
        <v>21</v>
      </c>
      <c r="B5" s="51" t="s">
        <v>22</v>
      </c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26.25" customHeight="1">
      <c r="A7" s="4" t="s">
        <v>24</v>
      </c>
      <c r="B7" s="4" t="s">
        <v>25</v>
      </c>
      <c r="C7" s="5">
        <v>728199</v>
      </c>
      <c r="D7" s="18">
        <v>694684</v>
      </c>
      <c r="E7" s="18">
        <v>612665</v>
      </c>
      <c r="F7" s="18">
        <v>580405</v>
      </c>
      <c r="G7" s="18">
        <v>590584</v>
      </c>
      <c r="H7" s="18">
        <v>546009</v>
      </c>
      <c r="I7" s="18">
        <v>565646</v>
      </c>
      <c r="J7" s="18">
        <v>639360</v>
      </c>
      <c r="K7" s="18">
        <v>550670</v>
      </c>
      <c r="L7" s="18">
        <v>663261</v>
      </c>
      <c r="M7" s="18">
        <v>704330</v>
      </c>
      <c r="N7" s="18">
        <v>700455</v>
      </c>
      <c r="O7" s="5">
        <f>SUM(C7:N7)</f>
        <v>7576268</v>
      </c>
    </row>
    <row r="8" spans="1:15" ht="26.25" customHeight="1">
      <c r="A8" s="4" t="s">
        <v>26</v>
      </c>
      <c r="B8" s="4" t="s">
        <v>27</v>
      </c>
      <c r="C8" s="6">
        <f>1-(C10+C11)/C7</f>
        <v>0.08554529737063632</v>
      </c>
      <c r="D8" s="6">
        <f>1-(D10+D11)/D7</f>
        <v>0.08817678253709604</v>
      </c>
      <c r="E8" s="35">
        <f aca="true" t="shared" si="0" ref="E8:O8">1-(E10+E11)/E7</f>
        <v>0.045305346314870265</v>
      </c>
      <c r="F8" s="6">
        <f t="shared" si="0"/>
        <v>0.035094459902998754</v>
      </c>
      <c r="G8" s="6">
        <f t="shared" si="0"/>
        <v>0.020599948525527267</v>
      </c>
      <c r="H8" s="35">
        <f t="shared" si="0"/>
        <v>0.0184227732509904</v>
      </c>
      <c r="I8" s="6">
        <f t="shared" si="0"/>
        <v>0.0261170414004519</v>
      </c>
      <c r="J8" s="35">
        <f t="shared" si="0"/>
        <v>0.025367555055055058</v>
      </c>
      <c r="K8" s="35">
        <f t="shared" si="0"/>
        <v>0.003345016071331308</v>
      </c>
      <c r="L8" s="35">
        <f t="shared" si="0"/>
        <v>0.02731051576981003</v>
      </c>
      <c r="M8" s="35">
        <f t="shared" si="0"/>
        <v>0.07175613703803618</v>
      </c>
      <c r="N8" s="35">
        <f t="shared" si="0"/>
        <v>0.07074687167626759</v>
      </c>
      <c r="O8" s="6">
        <f t="shared" si="0"/>
        <v>0.04552940841057895</v>
      </c>
    </row>
    <row r="9" spans="1:15" ht="26.25" customHeight="1">
      <c r="A9" s="4" t="s">
        <v>26</v>
      </c>
      <c r="B9" s="4" t="s">
        <v>25</v>
      </c>
      <c r="C9" s="7">
        <f>C7-C10-C11</f>
        <v>62294</v>
      </c>
      <c r="D9" s="7">
        <f>D7-D10-D11</f>
        <v>61255</v>
      </c>
      <c r="E9" s="36">
        <f aca="true" t="shared" si="1" ref="E9:N9">E7-E10-E11</f>
        <v>27757</v>
      </c>
      <c r="F9" s="7">
        <f t="shared" si="1"/>
        <v>20369</v>
      </c>
      <c r="G9" s="7">
        <f t="shared" si="1"/>
        <v>12166</v>
      </c>
      <c r="H9" s="36">
        <f t="shared" si="1"/>
        <v>10059</v>
      </c>
      <c r="I9" s="7">
        <f t="shared" si="1"/>
        <v>14773</v>
      </c>
      <c r="J9" s="36">
        <f>J7-J10-J11</f>
        <v>16219</v>
      </c>
      <c r="K9" s="36">
        <f>K7-K10-K11</f>
        <v>1842</v>
      </c>
      <c r="L9" s="36">
        <f>L7-L10-L11</f>
        <v>18114</v>
      </c>
      <c r="M9" s="36">
        <f t="shared" si="1"/>
        <v>50540</v>
      </c>
      <c r="N9" s="36">
        <f t="shared" si="1"/>
        <v>49555</v>
      </c>
      <c r="O9" s="7">
        <f>O7-O10-O11</f>
        <v>344943</v>
      </c>
    </row>
    <row r="10" spans="1:15" ht="26.25" customHeight="1">
      <c r="A10" s="4" t="s">
        <v>28</v>
      </c>
      <c r="B10" s="4" t="s">
        <v>25</v>
      </c>
      <c r="C10" s="5">
        <v>665905</v>
      </c>
      <c r="D10" s="18">
        <v>633429</v>
      </c>
      <c r="E10" s="18">
        <v>584908</v>
      </c>
      <c r="F10" s="18">
        <v>560036</v>
      </c>
      <c r="G10" s="18">
        <v>578418</v>
      </c>
      <c r="H10" s="18">
        <v>535950</v>
      </c>
      <c r="I10" s="18">
        <v>550873</v>
      </c>
      <c r="J10" s="18">
        <v>623141</v>
      </c>
      <c r="K10" s="18">
        <v>548828</v>
      </c>
      <c r="L10" s="18">
        <v>645147</v>
      </c>
      <c r="M10" s="18">
        <v>653790</v>
      </c>
      <c r="N10" s="18">
        <v>650900</v>
      </c>
      <c r="O10" s="5">
        <f>SUM(C10:N10)</f>
        <v>7231325</v>
      </c>
    </row>
    <row r="11" spans="1:15" ht="26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18">
        <v>0</v>
      </c>
      <c r="O11" s="5">
        <f>SUM(C11:N11)</f>
        <v>0</v>
      </c>
    </row>
    <row r="12" spans="1:15" ht="58.5" customHeight="1">
      <c r="A12" s="4" t="s">
        <v>29</v>
      </c>
      <c r="B12" s="4" t="s">
        <v>30</v>
      </c>
      <c r="C12" s="24">
        <v>0.765</v>
      </c>
      <c r="D12" s="24">
        <v>0.765</v>
      </c>
      <c r="E12" s="24">
        <v>0.765</v>
      </c>
      <c r="F12" s="24">
        <v>0.765</v>
      </c>
      <c r="G12" s="24">
        <v>0.765</v>
      </c>
      <c r="H12" s="24">
        <v>0.765</v>
      </c>
      <c r="I12" s="24">
        <v>0.7828</v>
      </c>
      <c r="J12" s="24">
        <v>0.7828</v>
      </c>
      <c r="K12" s="24">
        <v>0.7828</v>
      </c>
      <c r="L12" s="24">
        <v>0.7828</v>
      </c>
      <c r="M12" s="24">
        <v>0.7828</v>
      </c>
      <c r="N12" s="24">
        <v>0.7828</v>
      </c>
      <c r="O12" s="25">
        <f>SUM(C12:N12)/12</f>
        <v>0.7738999999999999</v>
      </c>
    </row>
    <row r="13" spans="1:15" ht="58.5" customHeight="1">
      <c r="A13" s="4" t="s">
        <v>31</v>
      </c>
      <c r="B13" s="4" t="s">
        <v>30</v>
      </c>
      <c r="C13" s="24">
        <v>4.4</v>
      </c>
      <c r="D13" s="24">
        <v>4.4</v>
      </c>
      <c r="E13" s="24">
        <v>4.4</v>
      </c>
      <c r="F13" s="24">
        <v>4.4</v>
      </c>
      <c r="G13" s="24">
        <v>4.4</v>
      </c>
      <c r="H13" s="24">
        <v>4.4</v>
      </c>
      <c r="I13" s="24">
        <v>4.4</v>
      </c>
      <c r="J13" s="24">
        <v>4.4</v>
      </c>
      <c r="K13" s="24">
        <v>4.4</v>
      </c>
      <c r="L13" s="24">
        <v>4.4</v>
      </c>
      <c r="M13" s="24">
        <v>4.4</v>
      </c>
      <c r="N13" s="24">
        <v>4.4</v>
      </c>
      <c r="O13" s="25">
        <f>SUM(C13:N13)/12</f>
        <v>4.3999999999999995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2.75">
      <c r="A18" s="1"/>
      <c r="B18" s="1"/>
      <c r="C18" s="1"/>
      <c r="J18" s="49" t="s">
        <v>47</v>
      </c>
      <c r="K18" s="49"/>
      <c r="L18" s="49"/>
      <c r="M18" s="31"/>
      <c r="N18" s="31"/>
      <c r="O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ht="15.75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>
      <c r="A25" s="50" t="s">
        <v>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.75">
      <c r="A26" s="1"/>
      <c r="B26" s="1"/>
      <c r="C26" s="1"/>
      <c r="D26" s="1"/>
      <c r="E26" s="1"/>
      <c r="F26" s="1"/>
      <c r="G26" s="1"/>
      <c r="H26" s="1"/>
      <c r="J26" s="2"/>
      <c r="O26" s="3"/>
    </row>
    <row r="27" spans="1:15" ht="12.75">
      <c r="A27" s="51" t="s">
        <v>21</v>
      </c>
      <c r="B27" s="51" t="s">
        <v>22</v>
      </c>
      <c r="C27" s="53" t="s">
        <v>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2.75">
      <c r="A28" s="52"/>
      <c r="B28" s="52"/>
      <c r="C28" s="4" t="s">
        <v>23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8</v>
      </c>
    </row>
    <row r="29" spans="1:15" ht="32.25" customHeight="1">
      <c r="A29" s="37" t="s">
        <v>24</v>
      </c>
      <c r="B29" s="37" t="s">
        <v>25</v>
      </c>
      <c r="C29" s="18">
        <v>2994827</v>
      </c>
      <c r="D29" s="18">
        <v>2872252</v>
      </c>
      <c r="E29" s="18">
        <v>2454880</v>
      </c>
      <c r="F29" s="18">
        <v>2156012</v>
      </c>
      <c r="G29" s="18">
        <v>2764858</v>
      </c>
      <c r="H29" s="18">
        <v>2770746</v>
      </c>
      <c r="I29" s="18">
        <v>2940956</v>
      </c>
      <c r="J29" s="18">
        <v>2933446</v>
      </c>
      <c r="K29" s="18">
        <v>2550922</v>
      </c>
      <c r="L29" s="18">
        <v>3154022</v>
      </c>
      <c r="M29" s="18">
        <v>3078602</v>
      </c>
      <c r="N29" s="18">
        <v>3458478</v>
      </c>
      <c r="O29" s="18">
        <f>SUM(C29:N29)</f>
        <v>34130001</v>
      </c>
    </row>
    <row r="30" spans="1:15" ht="32.25" customHeight="1">
      <c r="A30" s="37" t="s">
        <v>26</v>
      </c>
      <c r="B30" s="37" t="s">
        <v>27</v>
      </c>
      <c r="C30" s="35">
        <f>1-(C32+C33)/C29</f>
        <v>0.02355027519118802</v>
      </c>
      <c r="D30" s="35">
        <f>1-(D32+D33)/D29</f>
        <v>0.00015632333096116113</v>
      </c>
      <c r="E30" s="35">
        <f aca="true" t="shared" si="2" ref="E30:O30">1-(E32+E33)/E29</f>
        <v>0.008834240370201418</v>
      </c>
      <c r="F30" s="35">
        <f t="shared" si="2"/>
        <v>0.002869650076159136</v>
      </c>
      <c r="G30" s="35">
        <f t="shared" si="2"/>
        <v>0.01079295934908775</v>
      </c>
      <c r="H30" s="35">
        <f t="shared" si="2"/>
        <v>0.01103024239681294</v>
      </c>
      <c r="I30" s="35">
        <f t="shared" si="2"/>
        <v>0.003057169165400664</v>
      </c>
      <c r="J30" s="35">
        <f t="shared" si="2"/>
        <v>0.015965523142406624</v>
      </c>
      <c r="K30" s="35">
        <f t="shared" si="2"/>
        <v>0.016257259140028624</v>
      </c>
      <c r="L30" s="35">
        <f t="shared" si="2"/>
        <v>0.015184104613094052</v>
      </c>
      <c r="M30" s="35">
        <f t="shared" si="2"/>
        <v>0.007705445523650045</v>
      </c>
      <c r="N30" s="35">
        <f t="shared" si="2"/>
        <v>0.028269949960647467</v>
      </c>
      <c r="O30" s="35">
        <f t="shared" si="2"/>
        <v>0.012479782816297025</v>
      </c>
    </row>
    <row r="31" spans="1:15" ht="32.25" customHeight="1">
      <c r="A31" s="37" t="s">
        <v>26</v>
      </c>
      <c r="B31" s="37" t="s">
        <v>25</v>
      </c>
      <c r="C31" s="36">
        <f>C29-C32-C33</f>
        <v>70529</v>
      </c>
      <c r="D31" s="36">
        <f>D29-D32-D33</f>
        <v>449</v>
      </c>
      <c r="E31" s="36">
        <f aca="true" t="shared" si="3" ref="E31:O31">E29-E32-E33</f>
        <v>21687</v>
      </c>
      <c r="F31" s="36">
        <f t="shared" si="3"/>
        <v>6187</v>
      </c>
      <c r="G31" s="36">
        <f t="shared" si="3"/>
        <v>29841</v>
      </c>
      <c r="H31" s="36">
        <f t="shared" si="3"/>
        <v>30562</v>
      </c>
      <c r="I31" s="36">
        <f t="shared" si="3"/>
        <v>8991</v>
      </c>
      <c r="J31" s="36">
        <f t="shared" si="3"/>
        <v>46834</v>
      </c>
      <c r="K31" s="36">
        <f t="shared" si="3"/>
        <v>41471</v>
      </c>
      <c r="L31" s="36">
        <f t="shared" si="3"/>
        <v>47891</v>
      </c>
      <c r="M31" s="36">
        <f t="shared" si="3"/>
        <v>23722</v>
      </c>
      <c r="N31" s="36">
        <f t="shared" si="3"/>
        <v>97771</v>
      </c>
      <c r="O31" s="36">
        <f t="shared" si="3"/>
        <v>425935</v>
      </c>
    </row>
    <row r="32" spans="1:15" ht="32.25" customHeight="1">
      <c r="A32" s="37" t="s">
        <v>28</v>
      </c>
      <c r="B32" s="37" t="s">
        <v>25</v>
      </c>
      <c r="C32" s="18">
        <v>2924298</v>
      </c>
      <c r="D32" s="18">
        <v>2871803</v>
      </c>
      <c r="E32" s="18">
        <v>2433193</v>
      </c>
      <c r="F32" s="18">
        <v>2149825</v>
      </c>
      <c r="G32" s="18">
        <v>2735017</v>
      </c>
      <c r="H32" s="18">
        <v>2740184</v>
      </c>
      <c r="I32" s="18">
        <v>2931965</v>
      </c>
      <c r="J32" s="18">
        <v>2886612</v>
      </c>
      <c r="K32" s="18">
        <v>2509451</v>
      </c>
      <c r="L32" s="18">
        <v>3106131</v>
      </c>
      <c r="M32" s="18">
        <v>3054880</v>
      </c>
      <c r="N32" s="18">
        <v>3360707</v>
      </c>
      <c r="O32" s="18">
        <f>SUM(C32:N32)</f>
        <v>33704066</v>
      </c>
    </row>
    <row r="33" spans="1:15" ht="32.25" customHeight="1">
      <c r="A33" s="37" t="s">
        <v>33</v>
      </c>
      <c r="B33" s="37" t="s">
        <v>25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f>SUM(C33:N33)</f>
        <v>0</v>
      </c>
    </row>
    <row r="34" spans="1:15" ht="51.75" customHeight="1">
      <c r="A34" s="37" t="s">
        <v>29</v>
      </c>
      <c r="B34" s="37" t="s">
        <v>30</v>
      </c>
      <c r="C34" s="25">
        <v>4.206</v>
      </c>
      <c r="D34" s="25">
        <v>4.206</v>
      </c>
      <c r="E34" s="25">
        <v>4.206</v>
      </c>
      <c r="F34" s="25">
        <v>4.206</v>
      </c>
      <c r="G34" s="25">
        <v>4.206</v>
      </c>
      <c r="H34" s="25">
        <v>4.206</v>
      </c>
      <c r="I34" s="25">
        <v>4.2384</v>
      </c>
      <c r="J34" s="25">
        <v>4.2384</v>
      </c>
      <c r="K34" s="25">
        <v>4.2384</v>
      </c>
      <c r="L34" s="25">
        <v>4.2384</v>
      </c>
      <c r="M34" s="25">
        <v>4.2384</v>
      </c>
      <c r="N34" s="25">
        <v>4.2384</v>
      </c>
      <c r="O34" s="25">
        <f>SUM(C34:N34)/12</f>
        <v>4.2222</v>
      </c>
    </row>
    <row r="35" spans="1:15" ht="51.75" customHeight="1">
      <c r="A35" s="37" t="s">
        <v>31</v>
      </c>
      <c r="B35" s="37" t="s">
        <v>30</v>
      </c>
      <c r="C35" s="25">
        <v>17.62</v>
      </c>
      <c r="D35" s="25">
        <v>17.62</v>
      </c>
      <c r="E35" s="25">
        <v>17.62</v>
      </c>
      <c r="F35" s="25">
        <v>17.62</v>
      </c>
      <c r="G35" s="25">
        <v>17.62</v>
      </c>
      <c r="H35" s="25">
        <v>17.62</v>
      </c>
      <c r="I35" s="25">
        <v>17.62</v>
      </c>
      <c r="J35" s="25">
        <v>17.62</v>
      </c>
      <c r="K35" s="25">
        <v>17.62</v>
      </c>
      <c r="L35" s="25">
        <v>17.62</v>
      </c>
      <c r="M35" s="25">
        <v>17.62</v>
      </c>
      <c r="N35" s="25">
        <v>17.62</v>
      </c>
      <c r="O35" s="25">
        <f>SUM(C35:N35)/12</f>
        <v>17.62</v>
      </c>
    </row>
    <row r="36" spans="1:15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29"/>
      <c r="L36" s="29"/>
      <c r="M36" s="29"/>
      <c r="N36" s="29"/>
      <c r="O36" s="29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29"/>
      <c r="L37" s="29"/>
      <c r="M37" s="29"/>
      <c r="N37" s="29"/>
      <c r="O37" s="29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29"/>
      <c r="L38" s="29"/>
      <c r="M38" s="29"/>
      <c r="N38" s="29"/>
      <c r="O38" s="29"/>
    </row>
    <row r="39" spans="1:15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29"/>
      <c r="L39" s="29"/>
      <c r="M39" s="29"/>
      <c r="N39" s="29"/>
      <c r="O39" s="29"/>
    </row>
    <row r="40" spans="1:15" ht="12.75">
      <c r="A40" s="38"/>
      <c r="B40" s="38"/>
      <c r="C40" s="38"/>
      <c r="D40" s="39"/>
      <c r="E40" s="39"/>
      <c r="F40" s="39"/>
      <c r="G40" s="40"/>
      <c r="H40" s="40"/>
      <c r="I40" s="39"/>
      <c r="J40" s="57" t="s">
        <v>47</v>
      </c>
      <c r="K40" s="57"/>
      <c r="L40" s="57"/>
      <c r="M40" s="41"/>
      <c r="N40" s="41"/>
      <c r="O40" s="38"/>
    </row>
    <row r="41" spans="1:15" ht="12.75">
      <c r="A41" s="38"/>
      <c r="B41" s="38"/>
      <c r="C41" s="38"/>
      <c r="D41" s="38"/>
      <c r="E41" s="38"/>
      <c r="F41" s="38"/>
      <c r="G41" s="40"/>
      <c r="H41" s="40"/>
      <c r="I41" s="38"/>
      <c r="J41" s="38"/>
      <c r="K41" s="29"/>
      <c r="L41" s="29"/>
      <c r="M41" s="29"/>
      <c r="N41" s="29"/>
      <c r="O41" s="29"/>
    </row>
    <row r="42" spans="1:15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29"/>
      <c r="L42" s="29"/>
      <c r="M42" s="29"/>
      <c r="N42" s="29"/>
      <c r="O42" s="29"/>
    </row>
    <row r="43" spans="1:15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29"/>
      <c r="L43" s="29"/>
      <c r="M43" s="29"/>
      <c r="N43" s="29"/>
      <c r="O43" s="29"/>
    </row>
    <row r="44" spans="1:15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29"/>
      <c r="L44" s="29"/>
      <c r="M44" s="29"/>
      <c r="N44" s="29"/>
      <c r="O44" s="29"/>
    </row>
    <row r="45" spans="1:15" ht="15.75">
      <c r="A45" s="58" t="s">
        <v>39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ht="15.75">
      <c r="A46" s="58" t="s">
        <v>20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ht="15.75">
      <c r="A47" s="58" t="s">
        <v>50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29"/>
      <c r="L48" s="29"/>
      <c r="M48" s="29"/>
      <c r="N48" s="29"/>
      <c r="O48" s="29"/>
    </row>
    <row r="49" spans="1:15" ht="12.75">
      <c r="A49" s="38"/>
      <c r="B49" s="38"/>
      <c r="C49" s="38"/>
      <c r="D49" s="38"/>
      <c r="E49" s="38"/>
      <c r="F49" s="38"/>
      <c r="G49" s="38"/>
      <c r="H49" s="38"/>
      <c r="I49" s="29"/>
      <c r="J49" s="42"/>
      <c r="K49" s="29"/>
      <c r="L49" s="29"/>
      <c r="M49" s="29"/>
      <c r="N49" s="29"/>
      <c r="O49" s="43"/>
    </row>
    <row r="50" spans="1:15" ht="12.75">
      <c r="A50" s="59" t="s">
        <v>21</v>
      </c>
      <c r="B50" s="59" t="s">
        <v>22</v>
      </c>
      <c r="C50" s="64" t="s"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</row>
    <row r="51" spans="1:15" ht="12.75">
      <c r="A51" s="60"/>
      <c r="B51" s="60"/>
      <c r="C51" s="37" t="s">
        <v>23</v>
      </c>
      <c r="D51" s="37" t="s">
        <v>9</v>
      </c>
      <c r="E51" s="37" t="s">
        <v>10</v>
      </c>
      <c r="F51" s="37" t="s">
        <v>11</v>
      </c>
      <c r="G51" s="37" t="s">
        <v>12</v>
      </c>
      <c r="H51" s="37" t="s">
        <v>13</v>
      </c>
      <c r="I51" s="37" t="s">
        <v>14</v>
      </c>
      <c r="J51" s="37" t="s">
        <v>15</v>
      </c>
      <c r="K51" s="37" t="s">
        <v>16</v>
      </c>
      <c r="L51" s="37" t="s">
        <v>17</v>
      </c>
      <c r="M51" s="37" t="s">
        <v>18</v>
      </c>
      <c r="N51" s="37" t="s">
        <v>19</v>
      </c>
      <c r="O51" s="37" t="s">
        <v>8</v>
      </c>
    </row>
    <row r="52" spans="1:15" ht="26.25" customHeight="1">
      <c r="A52" s="37" t="s">
        <v>24</v>
      </c>
      <c r="B52" s="37" t="s">
        <v>25</v>
      </c>
      <c r="C52" s="44">
        <f>C7+C29</f>
        <v>3723026</v>
      </c>
      <c r="D52" s="44">
        <f aca="true" t="shared" si="4" ref="D52:N52">D7+D29</f>
        <v>3566936</v>
      </c>
      <c r="E52" s="44">
        <f>E7+E29</f>
        <v>3067545</v>
      </c>
      <c r="F52" s="44">
        <f t="shared" si="4"/>
        <v>2736417</v>
      </c>
      <c r="G52" s="44">
        <f t="shared" si="4"/>
        <v>3355442</v>
      </c>
      <c r="H52" s="44">
        <f t="shared" si="4"/>
        <v>3316755</v>
      </c>
      <c r="I52" s="44">
        <f t="shared" si="4"/>
        <v>3506602</v>
      </c>
      <c r="J52" s="44">
        <f>J7+J29</f>
        <v>3572806</v>
      </c>
      <c r="K52" s="44">
        <f t="shared" si="4"/>
        <v>3101592</v>
      </c>
      <c r="L52" s="44">
        <f t="shared" si="4"/>
        <v>3817283</v>
      </c>
      <c r="M52" s="44">
        <f t="shared" si="4"/>
        <v>3782932</v>
      </c>
      <c r="N52" s="44">
        <f t="shared" si="4"/>
        <v>4158933</v>
      </c>
      <c r="O52" s="45">
        <f>SUM(C52:N52)</f>
        <v>41706269</v>
      </c>
    </row>
    <row r="53" spans="1:15" ht="26.25" customHeight="1">
      <c r="A53" s="37" t="s">
        <v>26</v>
      </c>
      <c r="B53" s="37" t="s">
        <v>27</v>
      </c>
      <c r="C53" s="46">
        <f>1-(C55+C56)/C52</f>
        <v>0.03567608713986958</v>
      </c>
      <c r="D53" s="46">
        <f aca="true" t="shared" si="5" ref="D53:O53">1-(D55+D56)/D52</f>
        <v>0.017298880607894307</v>
      </c>
      <c r="E53" s="46">
        <f t="shared" si="5"/>
        <v>0.016118426950541886</v>
      </c>
      <c r="F53" s="46">
        <f t="shared" si="5"/>
        <v>0.009704661241323964</v>
      </c>
      <c r="G53" s="46">
        <f t="shared" si="5"/>
        <v>0.01251906604256603</v>
      </c>
      <c r="H53" s="46">
        <f t="shared" si="5"/>
        <v>0.012247211506427269</v>
      </c>
      <c r="I53" s="46">
        <f t="shared" si="5"/>
        <v>0.0067769310574739006</v>
      </c>
      <c r="J53" s="46">
        <f t="shared" si="5"/>
        <v>0.01764803350643729</v>
      </c>
      <c r="K53" s="46">
        <f t="shared" si="5"/>
        <v>0.01396476390189294</v>
      </c>
      <c r="L53" s="46">
        <f t="shared" si="5"/>
        <v>0.017291094215440617</v>
      </c>
      <c r="M53" s="46">
        <f t="shared" si="5"/>
        <v>0.019630804888906228</v>
      </c>
      <c r="N53" s="46">
        <f t="shared" si="5"/>
        <v>0.0354239897589117</v>
      </c>
      <c r="O53" s="46">
        <f t="shared" si="5"/>
        <v>0.018483504242491677</v>
      </c>
    </row>
    <row r="54" spans="1:15" ht="26.25" customHeight="1">
      <c r="A54" s="37" t="s">
        <v>26</v>
      </c>
      <c r="B54" s="37" t="s">
        <v>25</v>
      </c>
      <c r="C54" s="47">
        <f>C52-C55-C56</f>
        <v>132823</v>
      </c>
      <c r="D54" s="47">
        <f aca="true" t="shared" si="6" ref="D54:N54">D52-D55-D56</f>
        <v>61704</v>
      </c>
      <c r="E54" s="47">
        <f>E52-E55-E56</f>
        <v>49444</v>
      </c>
      <c r="F54" s="47">
        <f t="shared" si="6"/>
        <v>26556</v>
      </c>
      <c r="G54" s="47">
        <f t="shared" si="6"/>
        <v>42007</v>
      </c>
      <c r="H54" s="47">
        <f t="shared" si="6"/>
        <v>40621</v>
      </c>
      <c r="I54" s="47">
        <f t="shared" si="6"/>
        <v>23764</v>
      </c>
      <c r="J54" s="47">
        <f t="shared" si="6"/>
        <v>63053</v>
      </c>
      <c r="K54" s="47">
        <f t="shared" si="6"/>
        <v>43313</v>
      </c>
      <c r="L54" s="47">
        <f t="shared" si="6"/>
        <v>66005</v>
      </c>
      <c r="M54" s="47">
        <f t="shared" si="6"/>
        <v>74262</v>
      </c>
      <c r="N54" s="47">
        <f t="shared" si="6"/>
        <v>147326</v>
      </c>
      <c r="O54" s="47">
        <f>O52-O55-O56</f>
        <v>770878</v>
      </c>
    </row>
    <row r="55" spans="1:15" ht="26.25" customHeight="1">
      <c r="A55" s="37" t="s">
        <v>28</v>
      </c>
      <c r="B55" s="37" t="s">
        <v>25</v>
      </c>
      <c r="C55" s="44">
        <f>C10+C32</f>
        <v>3590203</v>
      </c>
      <c r="D55" s="44">
        <f aca="true" t="shared" si="7" ref="D55:O58">D10+D32</f>
        <v>3505232</v>
      </c>
      <c r="E55" s="44">
        <f>E10+E32</f>
        <v>3018101</v>
      </c>
      <c r="F55" s="44">
        <f t="shared" si="7"/>
        <v>2709861</v>
      </c>
      <c r="G55" s="44">
        <f t="shared" si="7"/>
        <v>3313435</v>
      </c>
      <c r="H55" s="44">
        <f t="shared" si="7"/>
        <v>3276134</v>
      </c>
      <c r="I55" s="44">
        <f t="shared" si="7"/>
        <v>3482838</v>
      </c>
      <c r="J55" s="44">
        <f t="shared" si="7"/>
        <v>3509753</v>
      </c>
      <c r="K55" s="44">
        <f t="shared" si="7"/>
        <v>3058279</v>
      </c>
      <c r="L55" s="44">
        <f t="shared" si="7"/>
        <v>3751278</v>
      </c>
      <c r="M55" s="44">
        <f t="shared" si="7"/>
        <v>3708670</v>
      </c>
      <c r="N55" s="44">
        <f t="shared" si="7"/>
        <v>4011607</v>
      </c>
      <c r="O55" s="44">
        <f>SUM(C55:N55)</f>
        <v>40935391</v>
      </c>
    </row>
    <row r="56" spans="1:15" ht="26.25" customHeight="1">
      <c r="A56" s="4" t="s">
        <v>33</v>
      </c>
      <c r="B56" s="4" t="s">
        <v>25</v>
      </c>
      <c r="C56" s="9">
        <f>C11+C33</f>
        <v>0</v>
      </c>
      <c r="D56" s="9">
        <f t="shared" si="7"/>
        <v>0</v>
      </c>
      <c r="E56" s="44">
        <f t="shared" si="7"/>
        <v>0</v>
      </c>
      <c r="F56" s="44">
        <f t="shared" si="7"/>
        <v>0</v>
      </c>
      <c r="G56" s="9">
        <f t="shared" si="7"/>
        <v>0</v>
      </c>
      <c r="H56" s="9">
        <f t="shared" si="7"/>
        <v>0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  <c r="M56" s="44">
        <f t="shared" si="7"/>
        <v>0</v>
      </c>
      <c r="N56" s="9">
        <f t="shared" si="7"/>
        <v>0</v>
      </c>
      <c r="O56" s="9">
        <f t="shared" si="7"/>
        <v>0</v>
      </c>
    </row>
    <row r="57" spans="1:15" ht="49.5" customHeight="1">
      <c r="A57" s="4" t="s">
        <v>29</v>
      </c>
      <c r="B57" s="4" t="s">
        <v>30</v>
      </c>
      <c r="C57" s="26">
        <f>C12+C34</f>
        <v>4.971</v>
      </c>
      <c r="D57" s="26">
        <f t="shared" si="7"/>
        <v>4.971</v>
      </c>
      <c r="E57" s="27">
        <f t="shared" si="7"/>
        <v>4.971</v>
      </c>
      <c r="F57" s="26">
        <f t="shared" si="7"/>
        <v>4.971</v>
      </c>
      <c r="G57" s="26">
        <f t="shared" si="7"/>
        <v>4.971</v>
      </c>
      <c r="H57" s="26">
        <f t="shared" si="7"/>
        <v>4.971</v>
      </c>
      <c r="I57" s="26">
        <f t="shared" si="7"/>
        <v>5.0212</v>
      </c>
      <c r="J57" s="26">
        <f t="shared" si="7"/>
        <v>5.0212</v>
      </c>
      <c r="K57" s="26">
        <f t="shared" si="7"/>
        <v>5.0212</v>
      </c>
      <c r="L57" s="26">
        <f t="shared" si="7"/>
        <v>5.0212</v>
      </c>
      <c r="M57" s="26">
        <f t="shared" si="7"/>
        <v>5.0212</v>
      </c>
      <c r="N57" s="26">
        <f t="shared" si="7"/>
        <v>5.0212</v>
      </c>
      <c r="O57" s="27">
        <f>SUM(C57:N57)/12</f>
        <v>4.9961</v>
      </c>
    </row>
    <row r="58" spans="1:15" ht="49.5" customHeight="1">
      <c r="A58" s="4" t="s">
        <v>31</v>
      </c>
      <c r="B58" s="4" t="s">
        <v>30</v>
      </c>
      <c r="C58" s="26">
        <f>C13+C35</f>
        <v>22.020000000000003</v>
      </c>
      <c r="D58" s="26">
        <f t="shared" si="7"/>
        <v>22.020000000000003</v>
      </c>
      <c r="E58" s="26">
        <f t="shared" si="7"/>
        <v>22.020000000000003</v>
      </c>
      <c r="F58" s="26">
        <f t="shared" si="7"/>
        <v>22.020000000000003</v>
      </c>
      <c r="G58" s="26">
        <f t="shared" si="7"/>
        <v>22.020000000000003</v>
      </c>
      <c r="H58" s="26">
        <f t="shared" si="7"/>
        <v>22.020000000000003</v>
      </c>
      <c r="I58" s="26">
        <f t="shared" si="7"/>
        <v>22.020000000000003</v>
      </c>
      <c r="J58" s="26">
        <f t="shared" si="7"/>
        <v>22.020000000000003</v>
      </c>
      <c r="K58" s="26">
        <f t="shared" si="7"/>
        <v>22.020000000000003</v>
      </c>
      <c r="L58" s="26">
        <f t="shared" si="7"/>
        <v>22.020000000000003</v>
      </c>
      <c r="M58" s="26">
        <f t="shared" si="7"/>
        <v>22.020000000000003</v>
      </c>
      <c r="N58" s="26">
        <f t="shared" si="7"/>
        <v>22.020000000000003</v>
      </c>
      <c r="O58" s="27">
        <f>SUM(C58:N58)/12</f>
        <v>22.020000000000007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5" ht="12.75">
      <c r="A60" s="1"/>
      <c r="B60" s="1"/>
      <c r="C60" s="1"/>
      <c r="D60" s="32"/>
      <c r="E60" s="32"/>
      <c r="F60" s="32"/>
      <c r="G60" s="33"/>
      <c r="H60" s="33"/>
      <c r="I60" s="32"/>
      <c r="J60" s="49" t="s">
        <v>47</v>
      </c>
      <c r="K60" s="49"/>
      <c r="L60" s="49"/>
      <c r="M60" s="31"/>
      <c r="N60" s="31"/>
      <c r="O60" s="1"/>
    </row>
  </sheetData>
  <sheetProtection/>
  <mergeCells count="21">
    <mergeCell ref="J40:L40"/>
    <mergeCell ref="J60:L60"/>
    <mergeCell ref="A45:O45"/>
    <mergeCell ref="A46:O46"/>
    <mergeCell ref="A47:O47"/>
    <mergeCell ref="A50:A51"/>
    <mergeCell ref="B50:B51"/>
    <mergeCell ref="C50:O50"/>
    <mergeCell ref="J18:L18"/>
    <mergeCell ref="A23:O23"/>
    <mergeCell ref="A24:O24"/>
    <mergeCell ref="A25:O25"/>
    <mergeCell ref="A27:A28"/>
    <mergeCell ref="B27:B28"/>
    <mergeCell ref="C27:O27"/>
    <mergeCell ref="A1:O1"/>
    <mergeCell ref="A2:O2"/>
    <mergeCell ref="A3:O3"/>
    <mergeCell ref="A5:A6"/>
    <mergeCell ref="B5:B6"/>
    <mergeCell ref="C5:O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1">
      <selection activeCell="A5" sqref="A5:A6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49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562860</v>
      </c>
      <c r="D7" s="18">
        <v>646411</v>
      </c>
      <c r="E7" s="18">
        <v>720802</v>
      </c>
      <c r="F7" s="18">
        <v>557973</v>
      </c>
      <c r="G7" s="18">
        <v>561812</v>
      </c>
      <c r="H7" s="18">
        <v>541148</v>
      </c>
      <c r="I7" s="18">
        <v>557828</v>
      </c>
      <c r="J7" s="18">
        <v>611385</v>
      </c>
      <c r="K7" s="18">
        <v>578999</v>
      </c>
      <c r="L7" s="18">
        <v>624083</v>
      </c>
      <c r="M7" s="18">
        <v>686676</v>
      </c>
      <c r="N7" s="18">
        <v>740177</v>
      </c>
      <c r="O7" s="5">
        <f>SUM(C7:N7)</f>
        <v>7390154</v>
      </c>
    </row>
    <row r="8" spans="1:15" ht="32.25" customHeight="1">
      <c r="A8" s="4" t="s">
        <v>26</v>
      </c>
      <c r="B8" s="4" t="s">
        <v>27</v>
      </c>
      <c r="C8" s="6">
        <f>1-(C10+C11)/C7</f>
        <v>0.04468251430195791</v>
      </c>
      <c r="D8" s="6">
        <f>1-(D10+D11)/D7</f>
        <v>0.03028413811027353</v>
      </c>
      <c r="E8" s="35">
        <f aca="true" t="shared" si="0" ref="E8:O8">1-(E10+E11)/E7</f>
        <v>0.12752323106761632</v>
      </c>
      <c r="F8" s="6">
        <f t="shared" si="0"/>
        <v>0.0015878904534807337</v>
      </c>
      <c r="G8" s="6">
        <f t="shared" si="0"/>
        <v>0.00012993670480521136</v>
      </c>
      <c r="H8" s="35">
        <f t="shared" si="0"/>
        <v>0.0002476217227079802</v>
      </c>
      <c r="I8" s="6">
        <f t="shared" si="0"/>
        <v>0.0010702223624486917</v>
      </c>
      <c r="J8" s="6">
        <f t="shared" si="0"/>
        <v>0.05194108458663527</v>
      </c>
      <c r="K8" s="6">
        <f t="shared" si="0"/>
        <v>0.024281561798897733</v>
      </c>
      <c r="L8" s="6">
        <f t="shared" si="0"/>
        <v>0.016597151340446703</v>
      </c>
      <c r="M8" s="6">
        <f t="shared" si="0"/>
        <v>0.02955833610028602</v>
      </c>
      <c r="N8" s="6">
        <f t="shared" si="0"/>
        <v>0.07625743572145582</v>
      </c>
      <c r="O8" s="6">
        <f t="shared" si="0"/>
        <v>0.036704106572068684</v>
      </c>
    </row>
    <row r="9" spans="1:15" ht="32.25" customHeight="1">
      <c r="A9" s="4" t="s">
        <v>26</v>
      </c>
      <c r="B9" s="4" t="s">
        <v>25</v>
      </c>
      <c r="C9" s="7">
        <f>C7-C10-C11</f>
        <v>25150</v>
      </c>
      <c r="D9" s="7">
        <f>D7-D10-D11</f>
        <v>19576</v>
      </c>
      <c r="E9" s="36">
        <f aca="true" t="shared" si="1" ref="E9:O9">E7-E10-E11</f>
        <v>91919</v>
      </c>
      <c r="F9" s="7">
        <f t="shared" si="1"/>
        <v>886</v>
      </c>
      <c r="G9" s="7">
        <f t="shared" si="1"/>
        <v>73</v>
      </c>
      <c r="H9" s="36">
        <f t="shared" si="1"/>
        <v>134</v>
      </c>
      <c r="I9" s="7">
        <f t="shared" si="1"/>
        <v>597</v>
      </c>
      <c r="J9" s="7">
        <f>J7-J10-J11</f>
        <v>31756</v>
      </c>
      <c r="K9" s="7">
        <f>K7-K10-K11</f>
        <v>14059</v>
      </c>
      <c r="L9" s="7">
        <f>L7-L10-L11</f>
        <v>10358</v>
      </c>
      <c r="M9" s="7">
        <f t="shared" si="1"/>
        <v>20297</v>
      </c>
      <c r="N9" s="7">
        <f t="shared" si="1"/>
        <v>56444</v>
      </c>
      <c r="O9" s="7">
        <f t="shared" si="1"/>
        <v>271249</v>
      </c>
    </row>
    <row r="10" spans="1:15" ht="32.25" customHeight="1">
      <c r="A10" s="4" t="s">
        <v>28</v>
      </c>
      <c r="B10" s="4" t="s">
        <v>25</v>
      </c>
      <c r="C10" s="5">
        <v>537710</v>
      </c>
      <c r="D10" s="18">
        <v>626835</v>
      </c>
      <c r="E10" s="18">
        <v>628883</v>
      </c>
      <c r="F10" s="18">
        <v>557087</v>
      </c>
      <c r="G10" s="18">
        <v>561739</v>
      </c>
      <c r="H10" s="18">
        <v>541014</v>
      </c>
      <c r="I10" s="18">
        <v>557231</v>
      </c>
      <c r="J10" s="18">
        <v>579629</v>
      </c>
      <c r="K10" s="18">
        <v>564940</v>
      </c>
      <c r="L10" s="18">
        <v>613725</v>
      </c>
      <c r="M10" s="18">
        <v>666379</v>
      </c>
      <c r="N10" s="18">
        <v>683733</v>
      </c>
      <c r="O10" s="5">
        <f>SUM(C10:N10)</f>
        <v>7118905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24">
        <v>0.8057</v>
      </c>
      <c r="D12" s="24">
        <v>0.8057</v>
      </c>
      <c r="E12" s="24">
        <v>0.8057</v>
      </c>
      <c r="F12" s="24">
        <v>0.8057</v>
      </c>
      <c r="G12" s="24">
        <v>0.8057</v>
      </c>
      <c r="H12" s="24">
        <v>0.8057</v>
      </c>
      <c r="I12" s="24">
        <v>0.8169</v>
      </c>
      <c r="J12" s="24">
        <v>0.8169</v>
      </c>
      <c r="K12" s="24">
        <v>0.8169</v>
      </c>
      <c r="L12" s="24">
        <v>0.8169</v>
      </c>
      <c r="M12" s="24">
        <v>0.8169</v>
      </c>
      <c r="N12" s="24">
        <v>0.8169</v>
      </c>
      <c r="O12" s="25">
        <f>SUM(C12:N12)/12</f>
        <v>0.8113000000000001</v>
      </c>
    </row>
    <row r="13" spans="1:15" ht="55.5" customHeight="1">
      <c r="A13" s="4" t="s">
        <v>31</v>
      </c>
      <c r="B13" s="4" t="s">
        <v>30</v>
      </c>
      <c r="C13" s="24">
        <v>4.4</v>
      </c>
      <c r="D13" s="24">
        <v>4.4</v>
      </c>
      <c r="E13" s="24">
        <v>4.4</v>
      </c>
      <c r="F13" s="24">
        <v>4.4</v>
      </c>
      <c r="G13" s="24">
        <v>4.4</v>
      </c>
      <c r="H13" s="24">
        <v>4.4</v>
      </c>
      <c r="I13" s="24">
        <v>4.4</v>
      </c>
      <c r="J13" s="24">
        <v>4.4</v>
      </c>
      <c r="K13" s="24">
        <v>4.4</v>
      </c>
      <c r="L13" s="24">
        <v>4.4</v>
      </c>
      <c r="M13" s="24">
        <v>4.4</v>
      </c>
      <c r="N13" s="24">
        <v>4.4</v>
      </c>
      <c r="O13" s="25">
        <f>SUM(C13:N13)/12</f>
        <v>4.3999999999999995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4.25" customHeight="1">
      <c r="A18" s="1"/>
      <c r="B18" s="1"/>
      <c r="C18" s="1"/>
      <c r="J18" s="49" t="s">
        <v>47</v>
      </c>
      <c r="K18" s="49"/>
      <c r="L18" s="49"/>
      <c r="M18" s="31"/>
      <c r="N18" s="31"/>
      <c r="O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ht="15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.7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 customHeight="1">
      <c r="A25" s="50" t="s">
        <v>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4.25" customHeight="1">
      <c r="A26" s="1"/>
      <c r="B26" s="1"/>
      <c r="C26" s="1"/>
      <c r="D26" s="1"/>
      <c r="E26" s="1"/>
      <c r="F26" s="1"/>
      <c r="G26" s="1"/>
      <c r="H26" s="1"/>
      <c r="J26" s="2"/>
      <c r="O26" s="3"/>
    </row>
    <row r="27" spans="1:15" ht="18.75" customHeight="1">
      <c r="A27" s="51" t="s">
        <v>21</v>
      </c>
      <c r="B27" s="51" t="s">
        <v>22</v>
      </c>
      <c r="C27" s="53" t="s">
        <v>49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8.75" customHeight="1">
      <c r="A28" s="52"/>
      <c r="B28" s="52"/>
      <c r="C28" s="4" t="s">
        <v>23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8</v>
      </c>
    </row>
    <row r="29" spans="1:15" ht="32.25" customHeight="1">
      <c r="A29" s="4" t="s">
        <v>24</v>
      </c>
      <c r="B29" s="4" t="s">
        <v>25</v>
      </c>
      <c r="C29" s="5">
        <v>2267400</v>
      </c>
      <c r="D29" s="18">
        <v>1981446</v>
      </c>
      <c r="E29" s="18">
        <v>2270174</v>
      </c>
      <c r="F29" s="18">
        <v>2175854</v>
      </c>
      <c r="G29" s="18">
        <v>2223750</v>
      </c>
      <c r="H29" s="18">
        <v>1876932</v>
      </c>
      <c r="I29" s="18">
        <v>2352566</v>
      </c>
      <c r="J29" s="18">
        <v>2116760</v>
      </c>
      <c r="K29" s="18">
        <v>2351626</v>
      </c>
      <c r="L29" s="18">
        <v>2715418</v>
      </c>
      <c r="M29" s="18">
        <v>2840414</v>
      </c>
      <c r="N29" s="18">
        <v>2992354</v>
      </c>
      <c r="O29" s="5">
        <f>SUM(C29:N29)</f>
        <v>28164694</v>
      </c>
    </row>
    <row r="30" spans="1:15" ht="32.25" customHeight="1">
      <c r="A30" s="4" t="s">
        <v>26</v>
      </c>
      <c r="B30" s="4" t="s">
        <v>27</v>
      </c>
      <c r="C30" s="6">
        <f>1-(C32+C33)/C29</f>
        <v>0.014174825791655632</v>
      </c>
      <c r="D30" s="6">
        <f>1-(D32+D33)/D29</f>
        <v>0.0026823844808286923</v>
      </c>
      <c r="E30" s="35">
        <f aca="true" t="shared" si="2" ref="E30:O30">1-(E32+E33)/E29</f>
        <v>0.01319898827138355</v>
      </c>
      <c r="F30" s="6">
        <f t="shared" si="2"/>
        <v>0.005036183493929314</v>
      </c>
      <c r="G30" s="6">
        <f t="shared" si="2"/>
        <v>0.019973468240584547</v>
      </c>
      <c r="H30" s="6">
        <f t="shared" si="2"/>
        <v>0.02161452838994704</v>
      </c>
      <c r="I30" s="35">
        <f t="shared" si="2"/>
        <v>0.026144218695671073</v>
      </c>
      <c r="J30" s="6">
        <f t="shared" si="2"/>
        <v>0.02308528127893572</v>
      </c>
      <c r="K30" s="6">
        <f t="shared" si="2"/>
        <v>0.006820387255456417</v>
      </c>
      <c r="L30" s="6">
        <f t="shared" si="2"/>
        <v>0.0034672378248947755</v>
      </c>
      <c r="M30" s="6">
        <f t="shared" si="2"/>
        <v>6.829990276069342E-05</v>
      </c>
      <c r="N30" s="6">
        <f t="shared" si="2"/>
        <v>0.005200922083416604</v>
      </c>
      <c r="O30" s="6">
        <f t="shared" si="2"/>
        <v>0.011182262445315394</v>
      </c>
    </row>
    <row r="31" spans="1:15" ht="32.25" customHeight="1">
      <c r="A31" s="4" t="s">
        <v>26</v>
      </c>
      <c r="B31" s="4" t="s">
        <v>25</v>
      </c>
      <c r="C31" s="7">
        <f>C29-C32-C33</f>
        <v>32140</v>
      </c>
      <c r="D31" s="7">
        <f>D29-D32-D33</f>
        <v>5315</v>
      </c>
      <c r="E31" s="36">
        <f aca="true" t="shared" si="3" ref="E31:O31">E29-E32-E33</f>
        <v>29964</v>
      </c>
      <c r="F31" s="7">
        <f t="shared" si="3"/>
        <v>10958</v>
      </c>
      <c r="G31" s="7">
        <f t="shared" si="3"/>
        <v>44416</v>
      </c>
      <c r="H31" s="7">
        <f t="shared" si="3"/>
        <v>40569</v>
      </c>
      <c r="I31" s="36">
        <f t="shared" si="3"/>
        <v>61506</v>
      </c>
      <c r="J31" s="7">
        <f t="shared" si="3"/>
        <v>48866</v>
      </c>
      <c r="K31" s="7">
        <f t="shared" si="3"/>
        <v>16039</v>
      </c>
      <c r="L31" s="7">
        <f t="shared" si="3"/>
        <v>9415</v>
      </c>
      <c r="M31" s="7">
        <f t="shared" si="3"/>
        <v>194</v>
      </c>
      <c r="N31" s="7">
        <f t="shared" si="3"/>
        <v>15563</v>
      </c>
      <c r="O31" s="7">
        <f t="shared" si="3"/>
        <v>314945</v>
      </c>
    </row>
    <row r="32" spans="1:15" ht="25.5">
      <c r="A32" s="4" t="s">
        <v>28</v>
      </c>
      <c r="B32" s="4" t="s">
        <v>25</v>
      </c>
      <c r="C32" s="5">
        <v>2235260</v>
      </c>
      <c r="D32" s="18">
        <v>1976131</v>
      </c>
      <c r="E32" s="18">
        <v>2240210</v>
      </c>
      <c r="F32" s="18">
        <v>2164896</v>
      </c>
      <c r="G32" s="18">
        <v>2179334</v>
      </c>
      <c r="H32" s="18">
        <v>1836363</v>
      </c>
      <c r="I32" s="18">
        <v>2291060</v>
      </c>
      <c r="J32" s="18">
        <v>2067894</v>
      </c>
      <c r="K32" s="18">
        <v>2335587</v>
      </c>
      <c r="L32" s="18">
        <v>2706003</v>
      </c>
      <c r="M32" s="18">
        <v>2840220</v>
      </c>
      <c r="N32" s="18">
        <v>2976791</v>
      </c>
      <c r="O32" s="5">
        <f>SUM(C32:N32)</f>
        <v>27849749</v>
      </c>
    </row>
    <row r="33" spans="1:15" ht="27" customHeight="1">
      <c r="A33" s="4" t="s">
        <v>33</v>
      </c>
      <c r="B33" s="4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>SUM(C33:N33)</f>
        <v>0</v>
      </c>
    </row>
    <row r="34" spans="1:15" ht="55.5" customHeight="1">
      <c r="A34" s="4" t="s">
        <v>29</v>
      </c>
      <c r="B34" s="4" t="s">
        <v>30</v>
      </c>
      <c r="C34" s="24">
        <v>4.6991</v>
      </c>
      <c r="D34" s="24">
        <v>4.6991</v>
      </c>
      <c r="E34" s="24">
        <v>4.6991</v>
      </c>
      <c r="F34" s="24">
        <v>4.6991</v>
      </c>
      <c r="G34" s="24">
        <v>4.6991</v>
      </c>
      <c r="H34" s="24">
        <v>4.6991</v>
      </c>
      <c r="I34" s="24">
        <v>4.9478</v>
      </c>
      <c r="J34" s="24">
        <v>4.9478</v>
      </c>
      <c r="K34" s="24">
        <v>4.9478</v>
      </c>
      <c r="L34" s="24">
        <v>4.9478</v>
      </c>
      <c r="M34" s="24">
        <v>4.9478</v>
      </c>
      <c r="N34" s="24">
        <v>4.9478</v>
      </c>
      <c r="O34" s="25">
        <f>SUM(C34:N34)/12</f>
        <v>4.82345</v>
      </c>
    </row>
    <row r="35" spans="1:15" ht="55.5" customHeight="1">
      <c r="A35" s="4" t="s">
        <v>31</v>
      </c>
      <c r="B35" s="4" t="s">
        <v>30</v>
      </c>
      <c r="C35" s="24">
        <v>17.62</v>
      </c>
      <c r="D35" s="24">
        <v>17.62</v>
      </c>
      <c r="E35" s="24">
        <v>17.62</v>
      </c>
      <c r="F35" s="24">
        <v>17.62</v>
      </c>
      <c r="G35" s="24">
        <v>17.62</v>
      </c>
      <c r="H35" s="24">
        <v>17.62</v>
      </c>
      <c r="I35" s="24">
        <v>17.62</v>
      </c>
      <c r="J35" s="24">
        <v>17.62</v>
      </c>
      <c r="K35" s="24">
        <v>17.62</v>
      </c>
      <c r="L35" s="24">
        <v>17.62</v>
      </c>
      <c r="M35" s="24">
        <v>17.62</v>
      </c>
      <c r="N35" s="24">
        <v>17.62</v>
      </c>
      <c r="O35" s="25">
        <f>SUM(C35:N35)/12</f>
        <v>17.62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5" ht="14.25" customHeight="1">
      <c r="A40" s="1"/>
      <c r="B40" s="1"/>
      <c r="C40" s="1"/>
      <c r="D40" s="32"/>
      <c r="E40" s="32"/>
      <c r="F40" s="32"/>
      <c r="G40" s="33"/>
      <c r="H40" s="33"/>
      <c r="I40" s="32"/>
      <c r="J40" s="49" t="s">
        <v>47</v>
      </c>
      <c r="K40" s="49"/>
      <c r="L40" s="49"/>
      <c r="M40" s="31"/>
      <c r="N40" s="31"/>
      <c r="O40" s="1"/>
    </row>
    <row r="41" spans="1:10" ht="12.75">
      <c r="A41" s="1"/>
      <c r="B41" s="1"/>
      <c r="C41" s="1"/>
      <c r="D41" s="1"/>
      <c r="E41" s="1"/>
      <c r="F41" s="1"/>
      <c r="G41" s="33"/>
      <c r="H41" s="33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5" ht="15.75" customHeight="1">
      <c r="A45" s="50" t="s">
        <v>39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5.75" customHeight="1">
      <c r="A46" s="50" t="s">
        <v>20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.75" customHeight="1">
      <c r="A47" s="50" t="s">
        <v>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4.25" customHeight="1">
      <c r="A49" s="1"/>
      <c r="B49" s="1"/>
      <c r="C49" s="1"/>
      <c r="D49" s="1"/>
      <c r="E49" s="1"/>
      <c r="F49" s="1"/>
      <c r="G49" s="1"/>
      <c r="H49" s="1"/>
      <c r="J49" s="2"/>
      <c r="O49" s="3"/>
    </row>
    <row r="50" spans="1:15" ht="19.5" customHeight="1">
      <c r="A50" s="51" t="s">
        <v>21</v>
      </c>
      <c r="B50" s="51" t="s">
        <v>22</v>
      </c>
      <c r="C50" s="53" t="s">
        <v>49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9.5" customHeight="1">
      <c r="A51" s="52"/>
      <c r="B51" s="52"/>
      <c r="C51" s="4" t="s">
        <v>23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17</v>
      </c>
      <c r="M51" s="4" t="s">
        <v>18</v>
      </c>
      <c r="N51" s="4" t="s">
        <v>19</v>
      </c>
      <c r="O51" s="4" t="s">
        <v>8</v>
      </c>
    </row>
    <row r="52" spans="1:16" ht="25.5">
      <c r="A52" s="4" t="s">
        <v>24</v>
      </c>
      <c r="B52" s="4" t="s">
        <v>25</v>
      </c>
      <c r="C52" s="9">
        <f>C7+C29</f>
        <v>2830260</v>
      </c>
      <c r="D52" s="9">
        <f aca="true" t="shared" si="4" ref="D52:N52">D7+D29</f>
        <v>2627857</v>
      </c>
      <c r="E52" s="9">
        <f>E7+E29</f>
        <v>2990976</v>
      </c>
      <c r="F52" s="9">
        <f t="shared" si="4"/>
        <v>2733827</v>
      </c>
      <c r="G52" s="9">
        <f t="shared" si="4"/>
        <v>2785562</v>
      </c>
      <c r="H52" s="9">
        <f t="shared" si="4"/>
        <v>2418080</v>
      </c>
      <c r="I52" s="9">
        <f t="shared" si="4"/>
        <v>2910394</v>
      </c>
      <c r="J52" s="9">
        <f>J7+J29</f>
        <v>2728145</v>
      </c>
      <c r="K52" s="9">
        <f t="shared" si="4"/>
        <v>2930625</v>
      </c>
      <c r="L52" s="9">
        <f t="shared" si="4"/>
        <v>3339501</v>
      </c>
      <c r="M52" s="9">
        <f t="shared" si="4"/>
        <v>3527090</v>
      </c>
      <c r="N52" s="9">
        <f t="shared" si="4"/>
        <v>3732531</v>
      </c>
      <c r="O52" s="10">
        <f>SUM(C52:N52)</f>
        <v>35554848</v>
      </c>
      <c r="P52" s="21">
        <f>O52/12*12</f>
        <v>35554848</v>
      </c>
    </row>
    <row r="53" spans="1:16" ht="25.5">
      <c r="A53" s="4" t="s">
        <v>26</v>
      </c>
      <c r="B53" s="4" t="s">
        <v>27</v>
      </c>
      <c r="C53" s="11">
        <f>1-(C55+C56)/C52</f>
        <v>0.02024195656936112</v>
      </c>
      <c r="D53" s="11">
        <f aca="true" t="shared" si="5" ref="D53:O53">1-(D55+D56)/D52</f>
        <v>0.009471976595377907</v>
      </c>
      <c r="E53" s="11">
        <f t="shared" si="5"/>
        <v>0.04075024339881028</v>
      </c>
      <c r="F53" s="11">
        <f t="shared" si="5"/>
        <v>0.00433238826012039</v>
      </c>
      <c r="G53" s="11">
        <f t="shared" si="5"/>
        <v>0.015971283353233612</v>
      </c>
      <c r="H53" s="11">
        <f t="shared" si="5"/>
        <v>0.016832776417653683</v>
      </c>
      <c r="I53" s="11">
        <f t="shared" si="5"/>
        <v>0.021338348003741126</v>
      </c>
      <c r="J53" s="11">
        <f t="shared" si="5"/>
        <v>0.029551948301868136</v>
      </c>
      <c r="K53" s="11">
        <f t="shared" si="5"/>
        <v>0.010270164214118194</v>
      </c>
      <c r="L53" s="11">
        <f t="shared" si="5"/>
        <v>0.005920944476435208</v>
      </c>
      <c r="M53" s="11">
        <f t="shared" si="5"/>
        <v>0.0058096050852118886</v>
      </c>
      <c r="N53" s="11">
        <f t="shared" si="5"/>
        <v>0.01929173528632444</v>
      </c>
      <c r="O53" s="11">
        <f t="shared" si="5"/>
        <v>0.016487034341983398</v>
      </c>
      <c r="P53" s="22">
        <f>1-(P55+P56)/P52</f>
        <v>0.016487034341983398</v>
      </c>
    </row>
    <row r="54" spans="1:16" ht="25.5">
      <c r="A54" s="4" t="s">
        <v>26</v>
      </c>
      <c r="B54" s="4" t="s">
        <v>25</v>
      </c>
      <c r="C54" s="12">
        <f>C52-C55-C56</f>
        <v>57290</v>
      </c>
      <c r="D54" s="12">
        <f aca="true" t="shared" si="6" ref="D54:N54">D52-D55-D56</f>
        <v>24891</v>
      </c>
      <c r="E54" s="12">
        <f>E52-E55-E56</f>
        <v>121883</v>
      </c>
      <c r="F54" s="12">
        <f t="shared" si="6"/>
        <v>11844</v>
      </c>
      <c r="G54" s="12">
        <f t="shared" si="6"/>
        <v>44489</v>
      </c>
      <c r="H54" s="12">
        <f t="shared" si="6"/>
        <v>40703</v>
      </c>
      <c r="I54" s="12">
        <f t="shared" si="6"/>
        <v>62103</v>
      </c>
      <c r="J54" s="12">
        <f t="shared" si="6"/>
        <v>80622</v>
      </c>
      <c r="K54" s="12">
        <f t="shared" si="6"/>
        <v>30098</v>
      </c>
      <c r="L54" s="12">
        <f t="shared" si="6"/>
        <v>19773</v>
      </c>
      <c r="M54" s="12">
        <f t="shared" si="6"/>
        <v>20491</v>
      </c>
      <c r="N54" s="12">
        <f t="shared" si="6"/>
        <v>72007</v>
      </c>
      <c r="O54" s="12">
        <f>O52-O55-O56</f>
        <v>586194</v>
      </c>
      <c r="P54" s="21">
        <f>P52-P55-P56</f>
        <v>586194</v>
      </c>
    </row>
    <row r="55" spans="1:16" ht="25.5">
      <c r="A55" s="4" t="s">
        <v>28</v>
      </c>
      <c r="B55" s="4" t="s">
        <v>25</v>
      </c>
      <c r="C55" s="9">
        <f>C10+C32</f>
        <v>2772970</v>
      </c>
      <c r="D55" s="9">
        <f aca="true" t="shared" si="7" ref="D55:O58">D10+D32</f>
        <v>2602966</v>
      </c>
      <c r="E55" s="9">
        <f>E10+E32</f>
        <v>2869093</v>
      </c>
      <c r="F55" s="9">
        <f t="shared" si="7"/>
        <v>2721983</v>
      </c>
      <c r="G55" s="9">
        <f t="shared" si="7"/>
        <v>2741073</v>
      </c>
      <c r="H55" s="9">
        <f t="shared" si="7"/>
        <v>2377377</v>
      </c>
      <c r="I55" s="9">
        <f t="shared" si="7"/>
        <v>2848291</v>
      </c>
      <c r="J55" s="9">
        <f t="shared" si="7"/>
        <v>2647523</v>
      </c>
      <c r="K55" s="9">
        <f t="shared" si="7"/>
        <v>2900527</v>
      </c>
      <c r="L55" s="9">
        <f t="shared" si="7"/>
        <v>3319728</v>
      </c>
      <c r="M55" s="9">
        <f t="shared" si="7"/>
        <v>3506599</v>
      </c>
      <c r="N55" s="9">
        <f t="shared" si="7"/>
        <v>3660524</v>
      </c>
      <c r="O55" s="9">
        <f>SUM(C55:N55)</f>
        <v>34968654</v>
      </c>
      <c r="P55" s="21">
        <f>O55/12*12</f>
        <v>34968654</v>
      </c>
    </row>
    <row r="56" spans="1:16" ht="26.25" customHeight="1">
      <c r="A56" s="4" t="s">
        <v>33</v>
      </c>
      <c r="B56" s="4" t="s">
        <v>25</v>
      </c>
      <c r="C56" s="9">
        <f>C11+C33</f>
        <v>0</v>
      </c>
      <c r="D56" s="9">
        <f t="shared" si="7"/>
        <v>0</v>
      </c>
      <c r="E56" s="9">
        <f t="shared" si="7"/>
        <v>0</v>
      </c>
      <c r="F56" s="9">
        <f t="shared" si="7"/>
        <v>0</v>
      </c>
      <c r="G56" s="9">
        <f t="shared" si="7"/>
        <v>0</v>
      </c>
      <c r="H56" s="9">
        <f t="shared" si="7"/>
        <v>0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  <c r="M56" s="9">
        <f t="shared" si="7"/>
        <v>0</v>
      </c>
      <c r="N56" s="9">
        <f t="shared" si="7"/>
        <v>0</v>
      </c>
      <c r="O56" s="9">
        <f t="shared" si="7"/>
        <v>0</v>
      </c>
      <c r="P56" s="34"/>
    </row>
    <row r="57" spans="1:15" ht="51">
      <c r="A57" s="4" t="s">
        <v>29</v>
      </c>
      <c r="B57" s="4" t="s">
        <v>30</v>
      </c>
      <c r="C57" s="26">
        <f>C12+C34</f>
        <v>5.5047999999999995</v>
      </c>
      <c r="D57" s="26">
        <f t="shared" si="7"/>
        <v>5.5047999999999995</v>
      </c>
      <c r="E57" s="26">
        <f t="shared" si="7"/>
        <v>5.5047999999999995</v>
      </c>
      <c r="F57" s="26">
        <f t="shared" si="7"/>
        <v>5.5047999999999995</v>
      </c>
      <c r="G57" s="26">
        <f t="shared" si="7"/>
        <v>5.5047999999999995</v>
      </c>
      <c r="H57" s="26">
        <f t="shared" si="7"/>
        <v>5.5047999999999995</v>
      </c>
      <c r="I57" s="26">
        <f t="shared" si="7"/>
        <v>5.7646999999999995</v>
      </c>
      <c r="J57" s="26">
        <f t="shared" si="7"/>
        <v>5.7646999999999995</v>
      </c>
      <c r="K57" s="26">
        <f t="shared" si="7"/>
        <v>5.7646999999999995</v>
      </c>
      <c r="L57" s="26">
        <f t="shared" si="7"/>
        <v>5.7646999999999995</v>
      </c>
      <c r="M57" s="26">
        <f t="shared" si="7"/>
        <v>5.7646999999999995</v>
      </c>
      <c r="N57" s="26">
        <f t="shared" si="7"/>
        <v>5.7646999999999995</v>
      </c>
      <c r="O57" s="27">
        <f>SUM(C57:N57)/12</f>
        <v>5.6347499999999995</v>
      </c>
    </row>
    <row r="58" spans="1:15" ht="63.75">
      <c r="A58" s="4" t="s">
        <v>31</v>
      </c>
      <c r="B58" s="4" t="s">
        <v>30</v>
      </c>
      <c r="C58" s="26">
        <f>C13+C35</f>
        <v>22.020000000000003</v>
      </c>
      <c r="D58" s="26">
        <f t="shared" si="7"/>
        <v>22.020000000000003</v>
      </c>
      <c r="E58" s="26">
        <f t="shared" si="7"/>
        <v>22.020000000000003</v>
      </c>
      <c r="F58" s="26">
        <f t="shared" si="7"/>
        <v>22.020000000000003</v>
      </c>
      <c r="G58" s="26">
        <f t="shared" si="7"/>
        <v>22.020000000000003</v>
      </c>
      <c r="H58" s="26">
        <f t="shared" si="7"/>
        <v>22.020000000000003</v>
      </c>
      <c r="I58" s="26">
        <f t="shared" si="7"/>
        <v>22.020000000000003</v>
      </c>
      <c r="J58" s="26">
        <f t="shared" si="7"/>
        <v>22.020000000000003</v>
      </c>
      <c r="K58" s="26">
        <f t="shared" si="7"/>
        <v>22.020000000000003</v>
      </c>
      <c r="L58" s="26">
        <f t="shared" si="7"/>
        <v>22.020000000000003</v>
      </c>
      <c r="M58" s="26">
        <f t="shared" si="7"/>
        <v>22.020000000000003</v>
      </c>
      <c r="N58" s="26">
        <f t="shared" si="7"/>
        <v>22.020000000000003</v>
      </c>
      <c r="O58" s="27">
        <f>SUM(C58:N58)/12</f>
        <v>22.020000000000007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5" ht="14.25" customHeight="1">
      <c r="A60" s="1"/>
      <c r="B60" s="1"/>
      <c r="C60" s="1"/>
      <c r="D60" s="32"/>
      <c r="E60" s="32"/>
      <c r="F60" s="32"/>
      <c r="G60" s="33"/>
      <c r="H60" s="33"/>
      <c r="I60" s="32"/>
      <c r="J60" s="49" t="s">
        <v>47</v>
      </c>
      <c r="K60" s="49"/>
      <c r="L60" s="49"/>
      <c r="M60" s="31"/>
      <c r="N60" s="31"/>
      <c r="O60" s="1"/>
    </row>
  </sheetData>
  <sheetProtection/>
  <mergeCells count="21">
    <mergeCell ref="A1:O1"/>
    <mergeCell ref="A2:O2"/>
    <mergeCell ref="A3:O3"/>
    <mergeCell ref="A5:A6"/>
    <mergeCell ref="B5:B6"/>
    <mergeCell ref="C5:O5"/>
    <mergeCell ref="A27:A28"/>
    <mergeCell ref="B27:B28"/>
    <mergeCell ref="C27:O27"/>
    <mergeCell ref="J40:L40"/>
    <mergeCell ref="J18:L18"/>
    <mergeCell ref="A23:O23"/>
    <mergeCell ref="A24:O24"/>
    <mergeCell ref="A25:O25"/>
    <mergeCell ref="J60:L60"/>
    <mergeCell ref="A45:O45"/>
    <mergeCell ref="A46:O46"/>
    <mergeCell ref="A47:O47"/>
    <mergeCell ref="A50:A51"/>
    <mergeCell ref="B50:B51"/>
    <mergeCell ref="C50:O5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592456</v>
      </c>
      <c r="D7" s="5">
        <v>612641</v>
      </c>
      <c r="E7" s="5">
        <v>592633</v>
      </c>
      <c r="F7" s="5">
        <v>479063</v>
      </c>
      <c r="G7" s="5">
        <v>435515</v>
      </c>
      <c r="H7" s="5">
        <v>438792</v>
      </c>
      <c r="I7" s="5">
        <v>454098</v>
      </c>
      <c r="J7" s="5">
        <v>451600</v>
      </c>
      <c r="K7" s="5">
        <v>471426</v>
      </c>
      <c r="L7" s="5">
        <v>492706</v>
      </c>
      <c r="M7" s="5">
        <v>510591</v>
      </c>
      <c r="N7" s="5">
        <v>563823</v>
      </c>
      <c r="O7" s="5">
        <f>SUM(C7:N7)</f>
        <v>6095344</v>
      </c>
    </row>
    <row r="8" spans="1:15" ht="32.25" customHeight="1">
      <c r="A8" s="4" t="s">
        <v>26</v>
      </c>
      <c r="B8" s="4" t="s">
        <v>27</v>
      </c>
      <c r="C8" s="6">
        <f>1-(C10+C11)/C7</f>
        <v>0.0009030206462589119</v>
      </c>
      <c r="D8" s="6">
        <f>1-(D10+D11)/D7</f>
        <v>0.19040025071779398</v>
      </c>
      <c r="E8" s="6">
        <f aca="true" t="shared" si="0" ref="E8:O8">1-(E10+E11)/E7</f>
        <v>0.23051365685002356</v>
      </c>
      <c r="F8" s="6">
        <f t="shared" si="0"/>
        <v>0.07654316864379007</v>
      </c>
      <c r="G8" s="6">
        <f t="shared" si="0"/>
        <v>0.026283824896961017</v>
      </c>
      <c r="H8" s="6">
        <f t="shared" si="0"/>
        <v>0.07122053273532791</v>
      </c>
      <c r="I8" s="6">
        <f t="shared" si="0"/>
        <v>0.029176521367634267</v>
      </c>
      <c r="J8" s="6">
        <f t="shared" si="0"/>
        <v>0.02245792736935337</v>
      </c>
      <c r="K8" s="6">
        <f t="shared" si="0"/>
        <v>0.030870168382736596</v>
      </c>
      <c r="L8" s="6">
        <f t="shared" si="0"/>
        <v>0.05255872670517514</v>
      </c>
      <c r="M8" s="6">
        <f t="shared" si="0"/>
        <v>0.030907321123952447</v>
      </c>
      <c r="N8" s="6">
        <f t="shared" si="0"/>
        <v>0.06091450685764854</v>
      </c>
      <c r="O8" s="6">
        <f t="shared" si="0"/>
        <v>0.07335517076640796</v>
      </c>
    </row>
    <row r="9" spans="1:15" ht="32.25" customHeight="1">
      <c r="A9" s="4" t="s">
        <v>26</v>
      </c>
      <c r="B9" s="4" t="s">
        <v>25</v>
      </c>
      <c r="C9" s="7">
        <f>C7-C10-C11</f>
        <v>535</v>
      </c>
      <c r="D9" s="7">
        <f>D7-D10-D11</f>
        <v>116647</v>
      </c>
      <c r="E9" s="7">
        <f aca="true" t="shared" si="1" ref="E9:O9">E7-E10-E11</f>
        <v>136610</v>
      </c>
      <c r="F9" s="7">
        <f t="shared" si="1"/>
        <v>36669</v>
      </c>
      <c r="G9" s="7">
        <f t="shared" si="1"/>
        <v>11447</v>
      </c>
      <c r="H9" s="7">
        <f t="shared" si="1"/>
        <v>31251</v>
      </c>
      <c r="I9" s="7">
        <f t="shared" si="1"/>
        <v>13249</v>
      </c>
      <c r="J9" s="7">
        <f>J7-J10-J11</f>
        <v>10142</v>
      </c>
      <c r="K9" s="7">
        <f t="shared" si="1"/>
        <v>14553</v>
      </c>
      <c r="L9" s="7">
        <f t="shared" si="1"/>
        <v>25896</v>
      </c>
      <c r="M9" s="7">
        <f t="shared" si="1"/>
        <v>15781</v>
      </c>
      <c r="N9" s="7">
        <f t="shared" si="1"/>
        <v>34345</v>
      </c>
      <c r="O9" s="7">
        <f t="shared" si="1"/>
        <v>447125</v>
      </c>
    </row>
    <row r="10" spans="1:15" ht="32.25" customHeight="1">
      <c r="A10" s="4" t="s">
        <v>28</v>
      </c>
      <c r="B10" s="4" t="s">
        <v>25</v>
      </c>
      <c r="C10" s="5">
        <v>591921</v>
      </c>
      <c r="D10" s="5">
        <v>495994</v>
      </c>
      <c r="E10" s="5">
        <v>456023</v>
      </c>
      <c r="F10" s="5">
        <v>442394</v>
      </c>
      <c r="G10" s="5">
        <v>424068</v>
      </c>
      <c r="H10" s="5">
        <v>407541</v>
      </c>
      <c r="I10" s="5">
        <v>440849</v>
      </c>
      <c r="J10" s="5">
        <v>441458</v>
      </c>
      <c r="K10" s="18">
        <v>456873</v>
      </c>
      <c r="L10" s="18">
        <v>466810</v>
      </c>
      <c r="M10" s="5">
        <v>494810</v>
      </c>
      <c r="N10" s="5">
        <v>529478</v>
      </c>
      <c r="O10" s="5">
        <f>SUM(C10:N10)</f>
        <v>5648219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24">
        <v>0.7613</v>
      </c>
      <c r="D12" s="24">
        <v>0.7613</v>
      </c>
      <c r="E12" s="24">
        <v>0.7613</v>
      </c>
      <c r="F12" s="24">
        <v>0.7613</v>
      </c>
      <c r="G12" s="24">
        <v>0.7613</v>
      </c>
      <c r="H12" s="24">
        <v>0.7613</v>
      </c>
      <c r="I12" s="24">
        <v>0.744</v>
      </c>
      <c r="J12" s="24">
        <v>0.744</v>
      </c>
      <c r="K12" s="24">
        <v>0.744</v>
      </c>
      <c r="L12" s="24">
        <v>0.744</v>
      </c>
      <c r="M12" s="24">
        <v>0.744</v>
      </c>
      <c r="N12" s="24">
        <v>0.744</v>
      </c>
      <c r="O12" s="25">
        <f>SUM(C12:N12)/12</f>
        <v>0.7526499999999999</v>
      </c>
    </row>
    <row r="13" spans="1:15" ht="55.5" customHeight="1">
      <c r="A13" s="4" t="s">
        <v>31</v>
      </c>
      <c r="B13" s="4" t="s">
        <v>30</v>
      </c>
      <c r="C13" s="24">
        <v>4.4</v>
      </c>
      <c r="D13" s="24">
        <v>4.4</v>
      </c>
      <c r="E13" s="24">
        <v>4.4</v>
      </c>
      <c r="F13" s="24">
        <v>4.4</v>
      </c>
      <c r="G13" s="24">
        <v>4.4</v>
      </c>
      <c r="H13" s="24">
        <v>4.4</v>
      </c>
      <c r="I13" s="24">
        <v>4.4</v>
      </c>
      <c r="J13" s="24">
        <v>4.4</v>
      </c>
      <c r="K13" s="24">
        <v>4.4</v>
      </c>
      <c r="L13" s="24">
        <v>4.4</v>
      </c>
      <c r="M13" s="24">
        <v>4.4</v>
      </c>
      <c r="N13" s="24">
        <v>4.4</v>
      </c>
      <c r="O13" s="25">
        <f>SUM(C13:N13)/12</f>
        <v>4.3999999999999995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4.25" customHeight="1">
      <c r="A18" s="1"/>
      <c r="B18" s="1"/>
      <c r="C18" s="1"/>
      <c r="J18" s="49" t="s">
        <v>47</v>
      </c>
      <c r="K18" s="49"/>
      <c r="L18" s="49"/>
      <c r="M18" s="31"/>
      <c r="N18" s="31"/>
      <c r="O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ht="15.75" customHeight="1">
      <c r="A23" s="50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.7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 customHeight="1">
      <c r="A25" s="50" t="s">
        <v>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4.25" customHeight="1">
      <c r="A26" s="1"/>
      <c r="B26" s="1"/>
      <c r="C26" s="1"/>
      <c r="D26" s="1"/>
      <c r="E26" s="1"/>
      <c r="F26" s="1"/>
      <c r="G26" s="1"/>
      <c r="H26" s="1"/>
      <c r="J26" s="2"/>
      <c r="O26" s="3"/>
    </row>
    <row r="27" spans="1:15" ht="18.75" customHeight="1">
      <c r="A27" s="51" t="s">
        <v>21</v>
      </c>
      <c r="B27" s="51" t="s">
        <v>22</v>
      </c>
      <c r="C27" s="53" t="s">
        <v>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8.75" customHeight="1">
      <c r="A28" s="52"/>
      <c r="B28" s="52"/>
      <c r="C28" s="4" t="s">
        <v>23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8</v>
      </c>
    </row>
    <row r="29" spans="1:15" ht="32.25" customHeight="1">
      <c r="A29" s="4" t="s">
        <v>24</v>
      </c>
      <c r="B29" s="4" t="s">
        <v>25</v>
      </c>
      <c r="C29" s="5">
        <v>2035530</v>
      </c>
      <c r="D29" s="5">
        <v>1904373</v>
      </c>
      <c r="E29" s="5">
        <v>2386695</v>
      </c>
      <c r="F29" s="5">
        <v>1913173</v>
      </c>
      <c r="G29" s="5">
        <v>1592800</v>
      </c>
      <c r="H29" s="5">
        <v>1981330</v>
      </c>
      <c r="I29" s="5">
        <v>1672398</v>
      </c>
      <c r="J29" s="5">
        <v>1879356</v>
      </c>
      <c r="K29" s="5">
        <v>2117484</v>
      </c>
      <c r="L29" s="5">
        <v>2105564</v>
      </c>
      <c r="M29" s="5">
        <v>2201282</v>
      </c>
      <c r="N29" s="5">
        <v>2273764</v>
      </c>
      <c r="O29" s="5">
        <f>SUM(C29:N29)</f>
        <v>24063749</v>
      </c>
    </row>
    <row r="30" spans="1:15" ht="32.25" customHeight="1">
      <c r="A30" s="4" t="s">
        <v>26</v>
      </c>
      <c r="B30" s="4" t="s">
        <v>27</v>
      </c>
      <c r="C30" s="6">
        <f>1-(C32+C33)/C29</f>
        <v>0.00041709038923520847</v>
      </c>
      <c r="D30" s="6">
        <f>1-(D32+D33)/D29</f>
        <v>0.004828360830572587</v>
      </c>
      <c r="E30" s="6">
        <f aca="true" t="shared" si="2" ref="E30:O30">1-(E32+E33)/E29</f>
        <v>0.009037602207236373</v>
      </c>
      <c r="F30" s="6">
        <f t="shared" si="2"/>
        <v>4.024727507656589E-05</v>
      </c>
      <c r="G30" s="6">
        <f t="shared" si="2"/>
        <v>0.0005091662481164771</v>
      </c>
      <c r="H30" s="6">
        <f t="shared" si="2"/>
        <v>0.03331953788616737</v>
      </c>
      <c r="I30" s="6">
        <f t="shared" si="2"/>
        <v>0.04003652240674771</v>
      </c>
      <c r="J30" s="6">
        <f t="shared" si="2"/>
        <v>0.027202935473640943</v>
      </c>
      <c r="K30" s="6">
        <f t="shared" si="2"/>
        <v>0.019326238120335293</v>
      </c>
      <c r="L30" s="6">
        <f t="shared" si="2"/>
        <v>0.003520196963853861</v>
      </c>
      <c r="M30" s="6">
        <f t="shared" si="2"/>
        <v>0.030025230751898224</v>
      </c>
      <c r="N30" s="6">
        <f t="shared" si="2"/>
        <v>0.03850487561593907</v>
      </c>
      <c r="O30" s="6">
        <f t="shared" si="2"/>
        <v>0.01739462957330551</v>
      </c>
    </row>
    <row r="31" spans="1:15" ht="32.25" customHeight="1">
      <c r="A31" s="4" t="s">
        <v>26</v>
      </c>
      <c r="B31" s="4" t="s">
        <v>25</v>
      </c>
      <c r="C31" s="7">
        <f>C29-C32-C33</f>
        <v>849</v>
      </c>
      <c r="D31" s="7">
        <f>D29-D32-D33</f>
        <v>9195</v>
      </c>
      <c r="E31" s="7">
        <f aca="true" t="shared" si="3" ref="E31:O31">E29-E32-E33</f>
        <v>21570</v>
      </c>
      <c r="F31" s="7">
        <f t="shared" si="3"/>
        <v>77</v>
      </c>
      <c r="G31" s="7">
        <f t="shared" si="3"/>
        <v>811</v>
      </c>
      <c r="H31" s="7">
        <f t="shared" si="3"/>
        <v>66017</v>
      </c>
      <c r="I31" s="7">
        <f t="shared" si="3"/>
        <v>66957</v>
      </c>
      <c r="J31" s="7">
        <f t="shared" si="3"/>
        <v>51124</v>
      </c>
      <c r="K31" s="7">
        <f t="shared" si="3"/>
        <v>40923</v>
      </c>
      <c r="L31" s="7">
        <f t="shared" si="3"/>
        <v>7412</v>
      </c>
      <c r="M31" s="7">
        <f t="shared" si="3"/>
        <v>66094</v>
      </c>
      <c r="N31" s="7">
        <f t="shared" si="3"/>
        <v>87551</v>
      </c>
      <c r="O31" s="7">
        <f t="shared" si="3"/>
        <v>418580</v>
      </c>
    </row>
    <row r="32" spans="1:15" ht="25.5">
      <c r="A32" s="4" t="s">
        <v>28</v>
      </c>
      <c r="B32" s="4" t="s">
        <v>25</v>
      </c>
      <c r="C32" s="5">
        <v>2034681</v>
      </c>
      <c r="D32" s="5">
        <v>1895178</v>
      </c>
      <c r="E32" s="5">
        <v>2365125</v>
      </c>
      <c r="F32" s="5">
        <v>1913096</v>
      </c>
      <c r="G32" s="5">
        <v>1591989</v>
      </c>
      <c r="H32" s="5">
        <v>1915313</v>
      </c>
      <c r="I32" s="5">
        <v>1605441</v>
      </c>
      <c r="J32" s="5">
        <v>1828232</v>
      </c>
      <c r="K32" s="5">
        <v>2076561</v>
      </c>
      <c r="L32" s="5">
        <v>2098152</v>
      </c>
      <c r="M32" s="5">
        <v>2135188</v>
      </c>
      <c r="N32" s="5">
        <v>2186213</v>
      </c>
      <c r="O32" s="5">
        <f>SUM(C32:N32)</f>
        <v>23645169</v>
      </c>
    </row>
    <row r="33" spans="1:15" ht="27" customHeight="1">
      <c r="A33" s="4" t="s">
        <v>33</v>
      </c>
      <c r="B33" s="4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>SUM(C33:N33)</f>
        <v>0</v>
      </c>
    </row>
    <row r="34" spans="1:15" ht="55.5" customHeight="1">
      <c r="A34" s="4" t="s">
        <v>29</v>
      </c>
      <c r="B34" s="4" t="s">
        <v>30</v>
      </c>
      <c r="C34" s="24">
        <v>4.8991</v>
      </c>
      <c r="D34" s="24">
        <v>4.8991</v>
      </c>
      <c r="E34" s="24">
        <v>4.8991</v>
      </c>
      <c r="F34" s="24">
        <v>4.8991</v>
      </c>
      <c r="G34" s="24">
        <v>4.8991</v>
      </c>
      <c r="H34" s="24">
        <v>4.8991</v>
      </c>
      <c r="I34" s="24">
        <v>5.2348</v>
      </c>
      <c r="J34" s="24">
        <v>5.2348</v>
      </c>
      <c r="K34" s="24">
        <v>5.2348</v>
      </c>
      <c r="L34" s="24">
        <v>5.2348</v>
      </c>
      <c r="M34" s="24">
        <v>5.2348</v>
      </c>
      <c r="N34" s="24">
        <v>5.2348</v>
      </c>
      <c r="O34" s="25">
        <f>SUM(C34:N34)/12</f>
        <v>5.06695</v>
      </c>
    </row>
    <row r="35" spans="1:15" ht="55.5" customHeight="1">
      <c r="A35" s="4" t="s">
        <v>31</v>
      </c>
      <c r="B35" s="4" t="s">
        <v>30</v>
      </c>
      <c r="C35" s="24">
        <v>17.62</v>
      </c>
      <c r="D35" s="24">
        <v>17.62</v>
      </c>
      <c r="E35" s="24">
        <v>17.62</v>
      </c>
      <c r="F35" s="24">
        <v>17.62</v>
      </c>
      <c r="G35" s="24">
        <v>17.62</v>
      </c>
      <c r="H35" s="24">
        <v>17.62</v>
      </c>
      <c r="I35" s="24">
        <v>17.62</v>
      </c>
      <c r="J35" s="24">
        <v>17.62</v>
      </c>
      <c r="K35" s="24">
        <v>17.62</v>
      </c>
      <c r="L35" s="24">
        <v>17.62</v>
      </c>
      <c r="M35" s="24">
        <v>17.62</v>
      </c>
      <c r="N35" s="24">
        <v>17.62</v>
      </c>
      <c r="O35" s="25">
        <f>SUM(C35:N35)/12</f>
        <v>17.62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5" ht="14.25" customHeight="1">
      <c r="A40" s="1"/>
      <c r="B40" s="1"/>
      <c r="C40" s="1"/>
      <c r="D40" s="32"/>
      <c r="E40" s="32"/>
      <c r="F40" s="32"/>
      <c r="G40" s="33"/>
      <c r="H40" s="33"/>
      <c r="I40" s="32"/>
      <c r="J40" s="49" t="s">
        <v>47</v>
      </c>
      <c r="K40" s="49"/>
      <c r="L40" s="49"/>
      <c r="M40" s="31"/>
      <c r="N40" s="31"/>
      <c r="O40" s="1"/>
    </row>
    <row r="41" spans="1:10" ht="12.75">
      <c r="A41" s="1"/>
      <c r="B41" s="1"/>
      <c r="C41" s="1"/>
      <c r="D41" s="1"/>
      <c r="E41" s="1"/>
      <c r="F41" s="1"/>
      <c r="G41" s="33"/>
      <c r="H41" s="33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5" ht="15.75" customHeight="1">
      <c r="A45" s="50" t="s">
        <v>39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5.75" customHeight="1">
      <c r="A46" s="50" t="s">
        <v>20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.75" customHeight="1">
      <c r="A47" s="50" t="s">
        <v>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4.25" customHeight="1">
      <c r="A49" s="1"/>
      <c r="B49" s="1"/>
      <c r="C49" s="1"/>
      <c r="D49" s="1"/>
      <c r="E49" s="1"/>
      <c r="F49" s="1"/>
      <c r="G49" s="1"/>
      <c r="H49" s="1"/>
      <c r="J49" s="2"/>
      <c r="O49" s="3"/>
    </row>
    <row r="50" spans="1:15" ht="19.5" customHeight="1">
      <c r="A50" s="51" t="s">
        <v>21</v>
      </c>
      <c r="B50" s="51" t="s">
        <v>22</v>
      </c>
      <c r="C50" s="53" t="s">
        <v>2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9.5" customHeight="1">
      <c r="A51" s="52"/>
      <c r="B51" s="52"/>
      <c r="C51" s="4" t="s">
        <v>23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17</v>
      </c>
      <c r="M51" s="4" t="s">
        <v>18</v>
      </c>
      <c r="N51" s="4" t="s">
        <v>19</v>
      </c>
      <c r="O51" s="4" t="s">
        <v>8</v>
      </c>
    </row>
    <row r="52" spans="1:16" ht="25.5">
      <c r="A52" s="4" t="s">
        <v>24</v>
      </c>
      <c r="B52" s="4" t="s">
        <v>25</v>
      </c>
      <c r="C52" s="9">
        <f>C7+C29</f>
        <v>2627986</v>
      </c>
      <c r="D52" s="9">
        <f aca="true" t="shared" si="4" ref="D52:N52">D7+D29</f>
        <v>2517014</v>
      </c>
      <c r="E52" s="9">
        <f>E7+E29</f>
        <v>2979328</v>
      </c>
      <c r="F52" s="9">
        <f t="shared" si="4"/>
        <v>2392236</v>
      </c>
      <c r="G52" s="9">
        <f t="shared" si="4"/>
        <v>2028315</v>
      </c>
      <c r="H52" s="9">
        <f t="shared" si="4"/>
        <v>2420122</v>
      </c>
      <c r="I52" s="9">
        <f t="shared" si="4"/>
        <v>2126496</v>
      </c>
      <c r="J52" s="9">
        <f>J7+J29</f>
        <v>2330956</v>
      </c>
      <c r="K52" s="9">
        <f t="shared" si="4"/>
        <v>2588910</v>
      </c>
      <c r="L52" s="9">
        <f t="shared" si="4"/>
        <v>2598270</v>
      </c>
      <c r="M52" s="9">
        <f t="shared" si="4"/>
        <v>2711873</v>
      </c>
      <c r="N52" s="9">
        <f t="shared" si="4"/>
        <v>2837587</v>
      </c>
      <c r="O52" s="10">
        <f>SUM(C52:N52)</f>
        <v>30159093</v>
      </c>
      <c r="P52" s="21">
        <f>O52/12*12</f>
        <v>30159093</v>
      </c>
    </row>
    <row r="53" spans="1:16" ht="25.5">
      <c r="A53" s="4" t="s">
        <v>26</v>
      </c>
      <c r="B53" s="4" t="s">
        <v>27</v>
      </c>
      <c r="C53" s="11">
        <f>1-(C55+C56)/C52</f>
        <v>0.0005266390308015234</v>
      </c>
      <c r="D53" s="11">
        <f aca="true" t="shared" si="5" ref="D53:O53">1-(D55+D56)/D52</f>
        <v>0.04999654352339722</v>
      </c>
      <c r="E53" s="11">
        <f t="shared" si="5"/>
        <v>0.05309250945179589</v>
      </c>
      <c r="F53" s="11">
        <f t="shared" si="5"/>
        <v>0.015360524630513073</v>
      </c>
      <c r="G53" s="11">
        <f t="shared" si="5"/>
        <v>0.0060434399982250975</v>
      </c>
      <c r="H53" s="11">
        <f t="shared" si="5"/>
        <v>0.04019136225363851</v>
      </c>
      <c r="I53" s="11">
        <f t="shared" si="5"/>
        <v>0.03771744691737022</v>
      </c>
      <c r="J53" s="11">
        <f t="shared" si="5"/>
        <v>0.026283636413557354</v>
      </c>
      <c r="K53" s="11">
        <f t="shared" si="5"/>
        <v>0.021428323116678416</v>
      </c>
      <c r="L53" s="11">
        <f t="shared" si="5"/>
        <v>0.012819298995100592</v>
      </c>
      <c r="M53" s="11">
        <f t="shared" si="5"/>
        <v>0.030191310581284547</v>
      </c>
      <c r="N53" s="11">
        <f t="shared" si="5"/>
        <v>0.04295762561641281</v>
      </c>
      <c r="O53" s="11">
        <f t="shared" si="5"/>
        <v>0.02870460991648527</v>
      </c>
      <c r="P53" s="22">
        <f>1-(P55+P56)/P52</f>
        <v>0.02870460991648527</v>
      </c>
    </row>
    <row r="54" spans="1:16" ht="25.5">
      <c r="A54" s="4" t="s">
        <v>26</v>
      </c>
      <c r="B54" s="4" t="s">
        <v>25</v>
      </c>
      <c r="C54" s="12">
        <f>C52-C55-C56</f>
        <v>1384</v>
      </c>
      <c r="D54" s="12">
        <f aca="true" t="shared" si="6" ref="D54:N54">D52-D55-D56</f>
        <v>125842</v>
      </c>
      <c r="E54" s="12">
        <f>E52-E55-E56</f>
        <v>158180</v>
      </c>
      <c r="F54" s="12">
        <f t="shared" si="6"/>
        <v>36746</v>
      </c>
      <c r="G54" s="12">
        <f t="shared" si="6"/>
        <v>12258</v>
      </c>
      <c r="H54" s="12">
        <f t="shared" si="6"/>
        <v>97268</v>
      </c>
      <c r="I54" s="12">
        <f t="shared" si="6"/>
        <v>80206</v>
      </c>
      <c r="J54" s="12">
        <f t="shared" si="6"/>
        <v>61266</v>
      </c>
      <c r="K54" s="12">
        <f t="shared" si="6"/>
        <v>55476</v>
      </c>
      <c r="L54" s="12">
        <f t="shared" si="6"/>
        <v>33308</v>
      </c>
      <c r="M54" s="12">
        <f t="shared" si="6"/>
        <v>81875</v>
      </c>
      <c r="N54" s="12">
        <f t="shared" si="6"/>
        <v>121896</v>
      </c>
      <c r="O54" s="12">
        <f>O52-O55-O56</f>
        <v>865705</v>
      </c>
      <c r="P54" s="21">
        <f>P52-P55-P56</f>
        <v>865705</v>
      </c>
    </row>
    <row r="55" spans="1:16" ht="25.5">
      <c r="A55" s="4" t="s">
        <v>28</v>
      </c>
      <c r="B55" s="4" t="s">
        <v>25</v>
      </c>
      <c r="C55" s="9">
        <f>C10+C32</f>
        <v>2626602</v>
      </c>
      <c r="D55" s="9">
        <f aca="true" t="shared" si="7" ref="D55:O58">D10+D32</f>
        <v>2391172</v>
      </c>
      <c r="E55" s="9">
        <f>E10+E32</f>
        <v>2821148</v>
      </c>
      <c r="F55" s="9">
        <f t="shared" si="7"/>
        <v>2355490</v>
      </c>
      <c r="G55" s="9">
        <f t="shared" si="7"/>
        <v>2016057</v>
      </c>
      <c r="H55" s="9">
        <f t="shared" si="7"/>
        <v>2322854</v>
      </c>
      <c r="I55" s="9">
        <f t="shared" si="7"/>
        <v>2046290</v>
      </c>
      <c r="J55" s="9">
        <f t="shared" si="7"/>
        <v>2269690</v>
      </c>
      <c r="K55" s="9">
        <f t="shared" si="7"/>
        <v>2533434</v>
      </c>
      <c r="L55" s="9">
        <f t="shared" si="7"/>
        <v>2564962</v>
      </c>
      <c r="M55" s="9">
        <f t="shared" si="7"/>
        <v>2629998</v>
      </c>
      <c r="N55" s="9">
        <f t="shared" si="7"/>
        <v>2715691</v>
      </c>
      <c r="O55" s="9">
        <f>SUM(C55:N55)</f>
        <v>29293388</v>
      </c>
      <c r="P55" s="21">
        <f>O55/12*12</f>
        <v>29293388</v>
      </c>
    </row>
    <row r="56" spans="1:16" ht="26.25" customHeight="1">
      <c r="A56" s="4" t="s">
        <v>33</v>
      </c>
      <c r="B56" s="4" t="s">
        <v>25</v>
      </c>
      <c r="C56" s="9">
        <f>C11+C33</f>
        <v>0</v>
      </c>
      <c r="D56" s="9">
        <f t="shared" si="7"/>
        <v>0</v>
      </c>
      <c r="E56" s="9">
        <f t="shared" si="7"/>
        <v>0</v>
      </c>
      <c r="F56" s="9">
        <f t="shared" si="7"/>
        <v>0</v>
      </c>
      <c r="G56" s="9">
        <f t="shared" si="7"/>
        <v>0</v>
      </c>
      <c r="H56" s="9">
        <f t="shared" si="7"/>
        <v>0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  <c r="M56" s="9">
        <f t="shared" si="7"/>
        <v>0</v>
      </c>
      <c r="N56" s="9">
        <f t="shared" si="7"/>
        <v>0</v>
      </c>
      <c r="O56" s="9">
        <f t="shared" si="7"/>
        <v>0</v>
      </c>
      <c r="P56" s="34"/>
    </row>
    <row r="57" spans="1:15" ht="51">
      <c r="A57" s="4" t="s">
        <v>29</v>
      </c>
      <c r="B57" s="4" t="s">
        <v>30</v>
      </c>
      <c r="C57" s="26">
        <f>C12+C34</f>
        <v>5.6604</v>
      </c>
      <c r="D57" s="26">
        <f t="shared" si="7"/>
        <v>5.6604</v>
      </c>
      <c r="E57" s="26">
        <f t="shared" si="7"/>
        <v>5.6604</v>
      </c>
      <c r="F57" s="26">
        <f t="shared" si="7"/>
        <v>5.6604</v>
      </c>
      <c r="G57" s="26">
        <f t="shared" si="7"/>
        <v>5.6604</v>
      </c>
      <c r="H57" s="26">
        <f t="shared" si="7"/>
        <v>5.6604</v>
      </c>
      <c r="I57" s="26">
        <f t="shared" si="7"/>
        <v>5.9788</v>
      </c>
      <c r="J57" s="26">
        <f t="shared" si="7"/>
        <v>5.9788</v>
      </c>
      <c r="K57" s="26">
        <f t="shared" si="7"/>
        <v>5.9788</v>
      </c>
      <c r="L57" s="26">
        <f t="shared" si="7"/>
        <v>5.9788</v>
      </c>
      <c r="M57" s="26">
        <f t="shared" si="7"/>
        <v>5.9788</v>
      </c>
      <c r="N57" s="26">
        <f t="shared" si="7"/>
        <v>5.9788</v>
      </c>
      <c r="O57" s="27">
        <f>SUM(C57:N57)/12</f>
        <v>5.8196</v>
      </c>
    </row>
    <row r="58" spans="1:15" ht="63.75">
      <c r="A58" s="4" t="s">
        <v>31</v>
      </c>
      <c r="B58" s="4" t="s">
        <v>30</v>
      </c>
      <c r="C58" s="26">
        <f>C13+C35</f>
        <v>22.020000000000003</v>
      </c>
      <c r="D58" s="26">
        <f t="shared" si="7"/>
        <v>22.020000000000003</v>
      </c>
      <c r="E58" s="26">
        <f t="shared" si="7"/>
        <v>22.020000000000003</v>
      </c>
      <c r="F58" s="26">
        <f t="shared" si="7"/>
        <v>22.020000000000003</v>
      </c>
      <c r="G58" s="26">
        <f t="shared" si="7"/>
        <v>22.020000000000003</v>
      </c>
      <c r="H58" s="26">
        <f t="shared" si="7"/>
        <v>22.020000000000003</v>
      </c>
      <c r="I58" s="26">
        <f t="shared" si="7"/>
        <v>22.020000000000003</v>
      </c>
      <c r="J58" s="26">
        <f t="shared" si="7"/>
        <v>22.020000000000003</v>
      </c>
      <c r="K58" s="26">
        <f t="shared" si="7"/>
        <v>22.020000000000003</v>
      </c>
      <c r="L58" s="26">
        <f t="shared" si="7"/>
        <v>22.020000000000003</v>
      </c>
      <c r="M58" s="26">
        <f t="shared" si="7"/>
        <v>22.020000000000003</v>
      </c>
      <c r="N58" s="26">
        <f t="shared" si="7"/>
        <v>22.020000000000003</v>
      </c>
      <c r="O58" s="27">
        <f>SUM(C58:N58)/12</f>
        <v>22.020000000000007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5" ht="14.25" customHeight="1">
      <c r="A60" s="1"/>
      <c r="B60" s="1"/>
      <c r="C60" s="1"/>
      <c r="D60" s="32"/>
      <c r="E60" s="32"/>
      <c r="F60" s="32"/>
      <c r="G60" s="33"/>
      <c r="H60" s="33"/>
      <c r="I60" s="32"/>
      <c r="J60" s="49" t="s">
        <v>47</v>
      </c>
      <c r="K60" s="49"/>
      <c r="L60" s="49"/>
      <c r="M60" s="31"/>
      <c r="N60" s="31"/>
      <c r="O60" s="1"/>
    </row>
  </sheetData>
  <sheetProtection/>
  <mergeCells count="21">
    <mergeCell ref="J40:L40"/>
    <mergeCell ref="J60:L60"/>
    <mergeCell ref="A45:O45"/>
    <mergeCell ref="A46:O46"/>
    <mergeCell ref="A47:O47"/>
    <mergeCell ref="A50:A51"/>
    <mergeCell ref="B50:B51"/>
    <mergeCell ref="C50:O50"/>
    <mergeCell ref="J18:L18"/>
    <mergeCell ref="A23:O23"/>
    <mergeCell ref="A24:O24"/>
    <mergeCell ref="A25:O25"/>
    <mergeCell ref="A27:A28"/>
    <mergeCell ref="B27:B28"/>
    <mergeCell ref="C27:O27"/>
    <mergeCell ref="A1:O1"/>
    <mergeCell ref="A2:O2"/>
    <mergeCell ref="A3:O3"/>
    <mergeCell ref="A5:A6"/>
    <mergeCell ref="B5:B6"/>
    <mergeCell ref="C5:O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31">
      <selection activeCell="S10" sqref="S10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600768</v>
      </c>
      <c r="D7" s="5">
        <v>542511</v>
      </c>
      <c r="E7" s="5">
        <v>505253</v>
      </c>
      <c r="F7" s="5">
        <v>464431</v>
      </c>
      <c r="G7" s="5">
        <v>424169</v>
      </c>
      <c r="H7" s="5">
        <v>396363</v>
      </c>
      <c r="I7" s="5">
        <v>458950</v>
      </c>
      <c r="J7" s="5">
        <v>448180</v>
      </c>
      <c r="K7" s="5">
        <v>440886</v>
      </c>
      <c r="L7" s="5">
        <v>523451</v>
      </c>
      <c r="M7" s="5">
        <v>512264</v>
      </c>
      <c r="N7" s="5">
        <v>536905</v>
      </c>
      <c r="O7" s="5">
        <f>SUM(C7:N7)</f>
        <v>5854131</v>
      </c>
    </row>
    <row r="8" spans="1:15" ht="32.25" customHeight="1">
      <c r="A8" s="4" t="s">
        <v>26</v>
      </c>
      <c r="B8" s="4" t="s">
        <v>27</v>
      </c>
      <c r="C8" s="6">
        <f>1-(C10+C11)/C7</f>
        <v>0.03144308618301905</v>
      </c>
      <c r="D8" s="6">
        <f>1-(D10+D11)/D7</f>
        <v>0.009833901985397575</v>
      </c>
      <c r="E8" s="6">
        <f aca="true" t="shared" si="0" ref="E8:O8">1-(E10+E11)/E7</f>
        <v>0.07091298814653257</v>
      </c>
      <c r="F8" s="6">
        <f t="shared" si="0"/>
        <v>0.003070423808918865</v>
      </c>
      <c r="G8" s="6">
        <f t="shared" si="0"/>
        <v>0.001756375406972266</v>
      </c>
      <c r="H8" s="6">
        <f t="shared" si="0"/>
        <v>0.0019905995261918497</v>
      </c>
      <c r="I8" s="6">
        <f t="shared" si="0"/>
        <v>0.0052772633184442475</v>
      </c>
      <c r="J8" s="6">
        <f t="shared" si="0"/>
        <v>0.013581596679905439</v>
      </c>
      <c r="K8" s="6">
        <f t="shared" si="0"/>
        <v>0.012483952767835649</v>
      </c>
      <c r="L8" s="6">
        <f t="shared" si="0"/>
        <v>0.0006075067198266781</v>
      </c>
      <c r="M8" s="6">
        <f t="shared" si="0"/>
        <v>0.0011419892867740034</v>
      </c>
      <c r="N8" s="6">
        <f t="shared" si="0"/>
        <v>0.01670314115160043</v>
      </c>
      <c r="O8" s="6">
        <f t="shared" si="0"/>
        <v>0.014843876913584575</v>
      </c>
    </row>
    <row r="9" spans="1:15" ht="32.25" customHeight="1">
      <c r="A9" s="4" t="s">
        <v>26</v>
      </c>
      <c r="B9" s="4" t="s">
        <v>25</v>
      </c>
      <c r="C9" s="7">
        <f>C7-C10-C11</f>
        <v>18890</v>
      </c>
      <c r="D9" s="7">
        <f>D7-D10-D11</f>
        <v>5335</v>
      </c>
      <c r="E9" s="7">
        <f aca="true" t="shared" si="1" ref="E9:O9">E7-E10-E11</f>
        <v>35829</v>
      </c>
      <c r="F9" s="7">
        <f t="shared" si="1"/>
        <v>1426</v>
      </c>
      <c r="G9" s="7">
        <f t="shared" si="1"/>
        <v>745</v>
      </c>
      <c r="H9" s="7">
        <f t="shared" si="1"/>
        <v>789</v>
      </c>
      <c r="I9" s="7">
        <f t="shared" si="1"/>
        <v>2422</v>
      </c>
      <c r="J9" s="7">
        <f>J7-J10-J11</f>
        <v>6087</v>
      </c>
      <c r="K9" s="7">
        <f t="shared" si="1"/>
        <v>5504</v>
      </c>
      <c r="L9" s="7">
        <f t="shared" si="1"/>
        <v>318</v>
      </c>
      <c r="M9" s="7">
        <f t="shared" si="1"/>
        <v>585</v>
      </c>
      <c r="N9" s="7">
        <f t="shared" si="1"/>
        <v>8968</v>
      </c>
      <c r="O9" s="7">
        <f t="shared" si="1"/>
        <v>86898</v>
      </c>
    </row>
    <row r="10" spans="1:15" ht="32.25" customHeight="1">
      <c r="A10" s="4" t="s">
        <v>28</v>
      </c>
      <c r="B10" s="4" t="s">
        <v>25</v>
      </c>
      <c r="C10" s="5">
        <v>581878</v>
      </c>
      <c r="D10" s="5">
        <v>537176</v>
      </c>
      <c r="E10" s="5">
        <v>469424</v>
      </c>
      <c r="F10" s="5">
        <v>463005</v>
      </c>
      <c r="G10" s="5">
        <v>423424</v>
      </c>
      <c r="H10" s="5">
        <v>395574</v>
      </c>
      <c r="I10" s="5">
        <v>456528</v>
      </c>
      <c r="J10" s="5">
        <v>442093</v>
      </c>
      <c r="K10" s="18">
        <v>435382</v>
      </c>
      <c r="L10" s="18">
        <v>523133</v>
      </c>
      <c r="M10" s="5">
        <v>511679</v>
      </c>
      <c r="N10" s="5">
        <v>527937</v>
      </c>
      <c r="O10" s="5">
        <f>SUM(C10:N10)</f>
        <v>5767233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24">
        <v>0.691</v>
      </c>
      <c r="D12" s="24">
        <v>0.691</v>
      </c>
      <c r="E12" s="24">
        <v>0.691</v>
      </c>
      <c r="F12" s="24">
        <v>0.691</v>
      </c>
      <c r="G12" s="24">
        <v>0.691</v>
      </c>
      <c r="H12" s="24">
        <v>0.691</v>
      </c>
      <c r="I12" s="24">
        <v>0.721</v>
      </c>
      <c r="J12" s="24">
        <v>0.721</v>
      </c>
      <c r="K12" s="24">
        <v>0.721</v>
      </c>
      <c r="L12" s="24">
        <v>0.721</v>
      </c>
      <c r="M12" s="24">
        <v>0.721</v>
      </c>
      <c r="N12" s="24">
        <v>0.721</v>
      </c>
      <c r="O12" s="25">
        <f>SUM(C12:N12)/12</f>
        <v>0.706</v>
      </c>
    </row>
    <row r="13" spans="1:15" ht="55.5" customHeight="1">
      <c r="A13" s="4" t="s">
        <v>31</v>
      </c>
      <c r="B13" s="4" t="s">
        <v>30</v>
      </c>
      <c r="C13" s="24">
        <v>4.05592</v>
      </c>
      <c r="D13" s="24">
        <v>4.05592</v>
      </c>
      <c r="E13" s="24">
        <v>4.05592</v>
      </c>
      <c r="F13" s="24">
        <v>4.05592</v>
      </c>
      <c r="G13" s="24">
        <v>4.05592</v>
      </c>
      <c r="H13" s="24">
        <v>4.05592</v>
      </c>
      <c r="I13" s="24">
        <v>4.05592</v>
      </c>
      <c r="J13" s="24">
        <v>4.05592</v>
      </c>
      <c r="K13" s="24">
        <v>4.05592</v>
      </c>
      <c r="L13" s="24">
        <v>4.05592</v>
      </c>
      <c r="M13" s="24">
        <v>4.05592</v>
      </c>
      <c r="N13" s="24">
        <v>4.05592</v>
      </c>
      <c r="O13" s="25">
        <f>SUM(C13:N13)/12</f>
        <v>4.05592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4.25" customHeight="1">
      <c r="A18" s="1"/>
      <c r="B18" s="1"/>
      <c r="C18" s="1"/>
      <c r="J18" s="49" t="s">
        <v>47</v>
      </c>
      <c r="K18" s="49"/>
      <c r="L18" s="49"/>
      <c r="M18" s="31"/>
      <c r="N18" s="31"/>
      <c r="O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ht="15.75" customHeight="1">
      <c r="A23" s="50" t="s">
        <v>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5.75" customHeight="1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15.75" customHeight="1">
      <c r="A25" s="50" t="s">
        <v>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4.25" customHeight="1">
      <c r="A26" s="1"/>
      <c r="B26" s="1"/>
      <c r="C26" s="1"/>
      <c r="D26" s="1"/>
      <c r="E26" s="1"/>
      <c r="F26" s="1"/>
      <c r="G26" s="1"/>
      <c r="H26" s="1"/>
      <c r="J26" s="2"/>
      <c r="O26" s="3"/>
    </row>
    <row r="27" spans="1:15" ht="18.75" customHeight="1">
      <c r="A27" s="51" t="s">
        <v>21</v>
      </c>
      <c r="B27" s="51" t="s">
        <v>22</v>
      </c>
      <c r="C27" s="53" t="s">
        <v>48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8.75" customHeight="1">
      <c r="A28" s="52"/>
      <c r="B28" s="52"/>
      <c r="C28" s="4" t="s">
        <v>23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  <c r="M28" s="4" t="s">
        <v>18</v>
      </c>
      <c r="N28" s="4" t="s">
        <v>19</v>
      </c>
      <c r="O28" s="4" t="s">
        <v>8</v>
      </c>
    </row>
    <row r="29" spans="1:15" ht="32.25" customHeight="1">
      <c r="A29" s="4" t="s">
        <v>24</v>
      </c>
      <c r="B29" s="4" t="s">
        <v>25</v>
      </c>
      <c r="C29" s="5">
        <v>2261372</v>
      </c>
      <c r="D29" s="5">
        <v>2149384</v>
      </c>
      <c r="E29" s="5">
        <v>2229218</v>
      </c>
      <c r="F29" s="5">
        <v>1947294</v>
      </c>
      <c r="G29" s="5">
        <v>1981479</v>
      </c>
      <c r="H29" s="5">
        <v>1792476</v>
      </c>
      <c r="I29" s="5">
        <v>1826639</v>
      </c>
      <c r="J29" s="5">
        <v>1867054</v>
      </c>
      <c r="K29" s="5">
        <v>2165437</v>
      </c>
      <c r="L29" s="5">
        <v>2385961</v>
      </c>
      <c r="M29" s="5">
        <v>2218859</v>
      </c>
      <c r="N29" s="5">
        <v>1993187</v>
      </c>
      <c r="O29" s="5">
        <f>SUM(C29:N29)</f>
        <v>24818360</v>
      </c>
    </row>
    <row r="30" spans="1:15" ht="32.25" customHeight="1">
      <c r="A30" s="4" t="s">
        <v>26</v>
      </c>
      <c r="B30" s="4" t="s">
        <v>27</v>
      </c>
      <c r="C30" s="6">
        <f>1-(C32+C33)/C29</f>
        <v>0.043716823238281854</v>
      </c>
      <c r="D30" s="6">
        <f>1-(D32+D33)/D29</f>
        <v>0.036101506292035346</v>
      </c>
      <c r="E30" s="6">
        <f aca="true" t="shared" si="2" ref="E30:O30">1-(E32+E33)/E29</f>
        <v>0.029311175488444863</v>
      </c>
      <c r="F30" s="6">
        <f t="shared" si="2"/>
        <v>0.0003830957215500419</v>
      </c>
      <c r="G30" s="6">
        <f t="shared" si="2"/>
        <v>0.00023568253814443274</v>
      </c>
      <c r="H30" s="6">
        <f t="shared" si="2"/>
        <v>0.04561734717787014</v>
      </c>
      <c r="I30" s="6">
        <f t="shared" si="2"/>
        <v>0.03252476269257365</v>
      </c>
      <c r="J30" s="6">
        <f t="shared" si="2"/>
        <v>0.0875352292970637</v>
      </c>
      <c r="K30" s="6">
        <f t="shared" si="2"/>
        <v>5.5877866684594935E-05</v>
      </c>
      <c r="L30" s="6">
        <f t="shared" si="2"/>
        <v>0.03633923605624734</v>
      </c>
      <c r="M30" s="6">
        <f t="shared" si="2"/>
        <v>0.0004452738997836603</v>
      </c>
      <c r="N30" s="6">
        <f t="shared" si="2"/>
        <v>0.05873407763546523</v>
      </c>
      <c r="O30" s="6">
        <f t="shared" si="2"/>
        <v>0.030320416014595675</v>
      </c>
    </row>
    <row r="31" spans="1:15" ht="32.25" customHeight="1">
      <c r="A31" s="4" t="s">
        <v>26</v>
      </c>
      <c r="B31" s="4" t="s">
        <v>25</v>
      </c>
      <c r="C31" s="7">
        <f>C29-C32-C33</f>
        <v>98860</v>
      </c>
      <c r="D31" s="7">
        <f>D29-D32-D33</f>
        <v>77596</v>
      </c>
      <c r="E31" s="7">
        <f aca="true" t="shared" si="3" ref="E31:O31">E29-E32-E33</f>
        <v>65341</v>
      </c>
      <c r="F31" s="7">
        <f t="shared" si="3"/>
        <v>746</v>
      </c>
      <c r="G31" s="7">
        <f t="shared" si="3"/>
        <v>467</v>
      </c>
      <c r="H31" s="7">
        <f t="shared" si="3"/>
        <v>81768</v>
      </c>
      <c r="I31" s="7">
        <f t="shared" si="3"/>
        <v>59411</v>
      </c>
      <c r="J31" s="7">
        <f t="shared" si="3"/>
        <v>163433</v>
      </c>
      <c r="K31" s="7">
        <f t="shared" si="3"/>
        <v>121</v>
      </c>
      <c r="L31" s="7">
        <f t="shared" si="3"/>
        <v>86704</v>
      </c>
      <c r="M31" s="7">
        <f t="shared" si="3"/>
        <v>988</v>
      </c>
      <c r="N31" s="7">
        <f t="shared" si="3"/>
        <v>117068</v>
      </c>
      <c r="O31" s="7">
        <f t="shared" si="3"/>
        <v>752503</v>
      </c>
    </row>
    <row r="32" spans="1:15" ht="25.5">
      <c r="A32" s="4" t="s">
        <v>28</v>
      </c>
      <c r="B32" s="4" t="s">
        <v>25</v>
      </c>
      <c r="C32" s="5">
        <v>2162512</v>
      </c>
      <c r="D32" s="5">
        <v>2071788</v>
      </c>
      <c r="E32" s="5">
        <v>2163877</v>
      </c>
      <c r="F32" s="5">
        <v>1946548</v>
      </c>
      <c r="G32" s="5">
        <v>1981012</v>
      </c>
      <c r="H32" s="5">
        <v>1710708</v>
      </c>
      <c r="I32" s="5">
        <v>1767228</v>
      </c>
      <c r="J32" s="5">
        <v>1703621</v>
      </c>
      <c r="K32" s="5">
        <v>2165316</v>
      </c>
      <c r="L32" s="5">
        <v>2299257</v>
      </c>
      <c r="M32" s="5">
        <v>2217871</v>
      </c>
      <c r="N32" s="5">
        <v>1876119</v>
      </c>
      <c r="O32" s="5">
        <f>SUM(C32:N32)</f>
        <v>24065857</v>
      </c>
    </row>
    <row r="33" spans="1:15" ht="27" customHeight="1">
      <c r="A33" s="4" t="s">
        <v>33</v>
      </c>
      <c r="B33" s="4" t="s">
        <v>25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>SUM(C33:N33)</f>
        <v>0</v>
      </c>
    </row>
    <row r="34" spans="1:15" ht="55.5" customHeight="1">
      <c r="A34" s="4" t="s">
        <v>29</v>
      </c>
      <c r="B34" s="4" t="s">
        <v>30</v>
      </c>
      <c r="C34" s="24">
        <v>4.815</v>
      </c>
      <c r="D34" s="24">
        <v>4.815</v>
      </c>
      <c r="E34" s="24">
        <v>4.815</v>
      </c>
      <c r="F34" s="24">
        <v>4.815</v>
      </c>
      <c r="G34" s="24">
        <v>4.815</v>
      </c>
      <c r="H34" s="24">
        <v>4.815</v>
      </c>
      <c r="I34" s="24">
        <v>5.19</v>
      </c>
      <c r="J34" s="24">
        <v>5.19</v>
      </c>
      <c r="K34" s="24">
        <v>5.19</v>
      </c>
      <c r="L34" s="24">
        <v>5.19</v>
      </c>
      <c r="M34" s="24">
        <v>5.19</v>
      </c>
      <c r="N34" s="24">
        <v>5.19</v>
      </c>
      <c r="O34" s="25">
        <f>SUM(C34:N34)/12</f>
        <v>5.0024999999999995</v>
      </c>
    </row>
    <row r="35" spans="1:15" ht="55.5" customHeight="1">
      <c r="A35" s="4" t="s">
        <v>31</v>
      </c>
      <c r="B35" s="4" t="s">
        <v>30</v>
      </c>
      <c r="C35" s="24">
        <v>15.684224</v>
      </c>
      <c r="D35" s="24">
        <v>15.684224</v>
      </c>
      <c r="E35" s="24">
        <v>15.684224</v>
      </c>
      <c r="F35" s="24">
        <v>15.684224</v>
      </c>
      <c r="G35" s="24">
        <v>15.684224</v>
      </c>
      <c r="H35" s="24">
        <v>15.684224</v>
      </c>
      <c r="I35" s="24">
        <v>15.684224</v>
      </c>
      <c r="J35" s="24">
        <v>15.684224</v>
      </c>
      <c r="K35" s="24">
        <v>15.684224</v>
      </c>
      <c r="L35" s="24">
        <v>15.684224</v>
      </c>
      <c r="M35" s="24">
        <v>15.684224</v>
      </c>
      <c r="N35" s="24">
        <v>15.684224</v>
      </c>
      <c r="O35" s="25">
        <f>SUM(C35:N35)/12</f>
        <v>15.684224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5" ht="14.25" customHeight="1">
      <c r="A40" s="1"/>
      <c r="B40" s="1"/>
      <c r="C40" s="1"/>
      <c r="D40" s="32"/>
      <c r="E40" s="32"/>
      <c r="F40" s="32"/>
      <c r="G40" s="33"/>
      <c r="H40" s="33"/>
      <c r="I40" s="32"/>
      <c r="J40" s="49" t="s">
        <v>47</v>
      </c>
      <c r="K40" s="49"/>
      <c r="L40" s="49"/>
      <c r="M40" s="31"/>
      <c r="N40" s="31"/>
      <c r="O40" s="1"/>
    </row>
    <row r="41" spans="1:10" ht="12.75">
      <c r="A41" s="1"/>
      <c r="B41" s="1"/>
      <c r="C41" s="1"/>
      <c r="D41" s="1"/>
      <c r="E41" s="1"/>
      <c r="F41" s="1"/>
      <c r="G41" s="33"/>
      <c r="H41" s="33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5" ht="15.75" customHeight="1">
      <c r="A45" s="50" t="s">
        <v>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5.75" customHeight="1">
      <c r="A46" s="50" t="s">
        <v>20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.75" customHeight="1">
      <c r="A47" s="50" t="s">
        <v>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4.25" customHeight="1">
      <c r="A49" s="1"/>
      <c r="B49" s="1"/>
      <c r="C49" s="1"/>
      <c r="D49" s="1"/>
      <c r="E49" s="1"/>
      <c r="F49" s="1"/>
      <c r="G49" s="1"/>
      <c r="H49" s="1"/>
      <c r="J49" s="2"/>
      <c r="O49" s="3"/>
    </row>
    <row r="50" spans="1:15" ht="19.5" customHeight="1">
      <c r="A50" s="51" t="s">
        <v>21</v>
      </c>
      <c r="B50" s="51" t="s">
        <v>22</v>
      </c>
      <c r="C50" s="53" t="s">
        <v>48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9.5" customHeight="1">
      <c r="A51" s="52"/>
      <c r="B51" s="52"/>
      <c r="C51" s="4" t="s">
        <v>23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17</v>
      </c>
      <c r="M51" s="4" t="s">
        <v>18</v>
      </c>
      <c r="N51" s="4" t="s">
        <v>19</v>
      </c>
      <c r="O51" s="4" t="s">
        <v>8</v>
      </c>
    </row>
    <row r="52" spans="1:16" ht="25.5">
      <c r="A52" s="4" t="s">
        <v>24</v>
      </c>
      <c r="B52" s="4" t="s">
        <v>25</v>
      </c>
      <c r="C52" s="9">
        <f>C7+C29</f>
        <v>2862140</v>
      </c>
      <c r="D52" s="9">
        <f aca="true" t="shared" si="4" ref="D52:N52">D7+D29</f>
        <v>2691895</v>
      </c>
      <c r="E52" s="9">
        <f t="shared" si="4"/>
        <v>2734471</v>
      </c>
      <c r="F52" s="9">
        <f t="shared" si="4"/>
        <v>2411725</v>
      </c>
      <c r="G52" s="9">
        <f t="shared" si="4"/>
        <v>2405648</v>
      </c>
      <c r="H52" s="9">
        <f t="shared" si="4"/>
        <v>2188839</v>
      </c>
      <c r="I52" s="9">
        <f t="shared" si="4"/>
        <v>2285589</v>
      </c>
      <c r="J52" s="9">
        <f>J7+J29</f>
        <v>2315234</v>
      </c>
      <c r="K52" s="9">
        <f t="shared" si="4"/>
        <v>2606323</v>
      </c>
      <c r="L52" s="9">
        <f t="shared" si="4"/>
        <v>2909412</v>
      </c>
      <c r="M52" s="9">
        <f t="shared" si="4"/>
        <v>2731123</v>
      </c>
      <c r="N52" s="9">
        <f t="shared" si="4"/>
        <v>2530092</v>
      </c>
      <c r="O52" s="10">
        <f>SUM(C52:N52)</f>
        <v>30672491</v>
      </c>
      <c r="P52" s="21">
        <f>O52/12*12</f>
        <v>30672491</v>
      </c>
    </row>
    <row r="53" spans="1:16" ht="25.5">
      <c r="A53" s="4" t="s">
        <v>26</v>
      </c>
      <c r="B53" s="4" t="s">
        <v>27</v>
      </c>
      <c r="C53" s="11">
        <f>1-(C55+C56)/C52</f>
        <v>0.04114054518646881</v>
      </c>
      <c r="D53" s="11">
        <f aca="true" t="shared" si="5" ref="D53:O53">1-(D55+D56)/D52</f>
        <v>0.030807665232113424</v>
      </c>
      <c r="E53" s="11">
        <f t="shared" si="5"/>
        <v>0.03699801533825009</v>
      </c>
      <c r="F53" s="11">
        <f t="shared" si="5"/>
        <v>0.000900600192808021</v>
      </c>
      <c r="G53" s="11">
        <f t="shared" si="5"/>
        <v>0.0005038143568801834</v>
      </c>
      <c r="H53" s="11">
        <f t="shared" si="5"/>
        <v>0.037717255586180665</v>
      </c>
      <c r="I53" s="11">
        <f t="shared" si="5"/>
        <v>0.027053420365603764</v>
      </c>
      <c r="J53" s="11">
        <f t="shared" si="5"/>
        <v>0.0732193808487609</v>
      </c>
      <c r="K53" s="11">
        <f t="shared" si="5"/>
        <v>0.0021582129306306763</v>
      </c>
      <c r="L53" s="11">
        <f t="shared" si="5"/>
        <v>0.029910511127334338</v>
      </c>
      <c r="M53" s="11">
        <f t="shared" si="5"/>
        <v>0.0005759535546366878</v>
      </c>
      <c r="N53" s="11">
        <f t="shared" si="5"/>
        <v>0.049814789343628596</v>
      </c>
      <c r="O53" s="11">
        <f t="shared" si="5"/>
        <v>0.02736657417227706</v>
      </c>
      <c r="P53" s="22">
        <f>1-(P55+P56)/P52</f>
        <v>0.02736657417227706</v>
      </c>
    </row>
    <row r="54" spans="1:16" ht="25.5">
      <c r="A54" s="4" t="s">
        <v>26</v>
      </c>
      <c r="B54" s="4" t="s">
        <v>25</v>
      </c>
      <c r="C54" s="12">
        <f>C52-C55-C56</f>
        <v>117750</v>
      </c>
      <c r="D54" s="12">
        <f aca="true" t="shared" si="6" ref="D54:N54">D52-D55-D56</f>
        <v>82931</v>
      </c>
      <c r="E54" s="12">
        <f t="shared" si="6"/>
        <v>101170</v>
      </c>
      <c r="F54" s="12">
        <f t="shared" si="6"/>
        <v>2172</v>
      </c>
      <c r="G54" s="12">
        <f t="shared" si="6"/>
        <v>1212</v>
      </c>
      <c r="H54" s="12">
        <f t="shared" si="6"/>
        <v>82557</v>
      </c>
      <c r="I54" s="12">
        <f t="shared" si="6"/>
        <v>61833</v>
      </c>
      <c r="J54" s="12">
        <f t="shared" si="6"/>
        <v>169520</v>
      </c>
      <c r="K54" s="12">
        <f t="shared" si="6"/>
        <v>5625</v>
      </c>
      <c r="L54" s="12">
        <f t="shared" si="6"/>
        <v>87022</v>
      </c>
      <c r="M54" s="12">
        <f t="shared" si="6"/>
        <v>1573</v>
      </c>
      <c r="N54" s="12">
        <f t="shared" si="6"/>
        <v>126036</v>
      </c>
      <c r="O54" s="12">
        <f>O52-O55-O56</f>
        <v>839401</v>
      </c>
      <c r="P54" s="21">
        <f>P52-P55-P56</f>
        <v>839401</v>
      </c>
    </row>
    <row r="55" spans="1:16" ht="25.5">
      <c r="A55" s="4" t="s">
        <v>28</v>
      </c>
      <c r="B55" s="4" t="s">
        <v>25</v>
      </c>
      <c r="C55" s="9">
        <f>C10+C32</f>
        <v>2744390</v>
      </c>
      <c r="D55" s="9">
        <f aca="true" t="shared" si="7" ref="D55:O58">D10+D32</f>
        <v>2608964</v>
      </c>
      <c r="E55" s="9">
        <f t="shared" si="7"/>
        <v>2633301</v>
      </c>
      <c r="F55" s="9">
        <f t="shared" si="7"/>
        <v>2409553</v>
      </c>
      <c r="G55" s="9">
        <f t="shared" si="7"/>
        <v>2404436</v>
      </c>
      <c r="H55" s="9">
        <f t="shared" si="7"/>
        <v>2106282</v>
      </c>
      <c r="I55" s="9">
        <f t="shared" si="7"/>
        <v>2223756</v>
      </c>
      <c r="J55" s="9">
        <f t="shared" si="7"/>
        <v>2145714</v>
      </c>
      <c r="K55" s="9">
        <f t="shared" si="7"/>
        <v>2600698</v>
      </c>
      <c r="L55" s="9">
        <f t="shared" si="7"/>
        <v>2822390</v>
      </c>
      <c r="M55" s="9">
        <f t="shared" si="7"/>
        <v>2729550</v>
      </c>
      <c r="N55" s="9">
        <f t="shared" si="7"/>
        <v>2404056</v>
      </c>
      <c r="O55" s="9">
        <f>SUM(C55:N55)</f>
        <v>29833090</v>
      </c>
      <c r="P55" s="21">
        <f>O55/12*12</f>
        <v>29833090</v>
      </c>
    </row>
    <row r="56" spans="1:16" ht="26.25" customHeight="1">
      <c r="A56" s="4" t="s">
        <v>33</v>
      </c>
      <c r="B56" s="4" t="s">
        <v>25</v>
      </c>
      <c r="C56" s="9">
        <f>C11+C33</f>
        <v>0</v>
      </c>
      <c r="D56" s="9">
        <f t="shared" si="7"/>
        <v>0</v>
      </c>
      <c r="E56" s="9">
        <f t="shared" si="7"/>
        <v>0</v>
      </c>
      <c r="F56" s="9">
        <f t="shared" si="7"/>
        <v>0</v>
      </c>
      <c r="G56" s="9">
        <f t="shared" si="7"/>
        <v>0</v>
      </c>
      <c r="H56" s="9">
        <f t="shared" si="7"/>
        <v>0</v>
      </c>
      <c r="I56" s="9">
        <f t="shared" si="7"/>
        <v>0</v>
      </c>
      <c r="J56" s="9">
        <f t="shared" si="7"/>
        <v>0</v>
      </c>
      <c r="K56" s="9">
        <f t="shared" si="7"/>
        <v>0</v>
      </c>
      <c r="L56" s="9">
        <f t="shared" si="7"/>
        <v>0</v>
      </c>
      <c r="M56" s="9">
        <f t="shared" si="7"/>
        <v>0</v>
      </c>
      <c r="N56" s="9">
        <f t="shared" si="7"/>
        <v>0</v>
      </c>
      <c r="O56" s="9">
        <f t="shared" si="7"/>
        <v>0</v>
      </c>
      <c r="P56" s="34"/>
    </row>
    <row r="57" spans="1:15" ht="51">
      <c r="A57" s="4" t="s">
        <v>29</v>
      </c>
      <c r="B57" s="4" t="s">
        <v>30</v>
      </c>
      <c r="C57" s="26">
        <f>C12+C34</f>
        <v>5.506</v>
      </c>
      <c r="D57" s="26">
        <f t="shared" si="7"/>
        <v>5.506</v>
      </c>
      <c r="E57" s="26">
        <f t="shared" si="7"/>
        <v>5.506</v>
      </c>
      <c r="F57" s="26">
        <f t="shared" si="7"/>
        <v>5.506</v>
      </c>
      <c r="G57" s="26">
        <f t="shared" si="7"/>
        <v>5.506</v>
      </c>
      <c r="H57" s="26">
        <f t="shared" si="7"/>
        <v>5.506</v>
      </c>
      <c r="I57" s="26">
        <f t="shared" si="7"/>
        <v>5.9110000000000005</v>
      </c>
      <c r="J57" s="26">
        <f t="shared" si="7"/>
        <v>5.9110000000000005</v>
      </c>
      <c r="K57" s="26">
        <f t="shared" si="7"/>
        <v>5.9110000000000005</v>
      </c>
      <c r="L57" s="26">
        <f t="shared" si="7"/>
        <v>5.9110000000000005</v>
      </c>
      <c r="M57" s="26">
        <f t="shared" si="7"/>
        <v>5.9110000000000005</v>
      </c>
      <c r="N57" s="26">
        <f t="shared" si="7"/>
        <v>5.9110000000000005</v>
      </c>
      <c r="O57" s="27">
        <f>SUM(C57:N57)/12</f>
        <v>5.708500000000001</v>
      </c>
    </row>
    <row r="58" spans="1:15" ht="63.75">
      <c r="A58" s="4" t="s">
        <v>31</v>
      </c>
      <c r="B58" s="4" t="s">
        <v>30</v>
      </c>
      <c r="C58" s="26">
        <f>C13+C35</f>
        <v>19.740144</v>
      </c>
      <c r="D58" s="26">
        <f t="shared" si="7"/>
        <v>19.740144</v>
      </c>
      <c r="E58" s="26">
        <f t="shared" si="7"/>
        <v>19.740144</v>
      </c>
      <c r="F58" s="26">
        <f t="shared" si="7"/>
        <v>19.740144</v>
      </c>
      <c r="G58" s="26">
        <f t="shared" si="7"/>
        <v>19.740144</v>
      </c>
      <c r="H58" s="26">
        <f t="shared" si="7"/>
        <v>19.740144</v>
      </c>
      <c r="I58" s="26">
        <f t="shared" si="7"/>
        <v>19.740144</v>
      </c>
      <c r="J58" s="26">
        <f t="shared" si="7"/>
        <v>19.740144</v>
      </c>
      <c r="K58" s="26">
        <f t="shared" si="7"/>
        <v>19.740144</v>
      </c>
      <c r="L58" s="26">
        <f t="shared" si="7"/>
        <v>19.740144</v>
      </c>
      <c r="M58" s="26">
        <f t="shared" si="7"/>
        <v>19.740144</v>
      </c>
      <c r="N58" s="26">
        <f t="shared" si="7"/>
        <v>19.740144</v>
      </c>
      <c r="O58" s="27">
        <f>SUM(C58:N58)/12</f>
        <v>19.740143999999997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5" ht="14.25" customHeight="1">
      <c r="A60" s="1"/>
      <c r="B60" s="1"/>
      <c r="C60" s="1"/>
      <c r="D60" s="32"/>
      <c r="E60" s="32"/>
      <c r="F60" s="32"/>
      <c r="G60" s="33"/>
      <c r="H60" s="33"/>
      <c r="I60" s="32"/>
      <c r="J60" s="49" t="s">
        <v>47</v>
      </c>
      <c r="K60" s="49"/>
      <c r="L60" s="49"/>
      <c r="M60" s="31"/>
      <c r="N60" s="31"/>
      <c r="O60" s="1"/>
    </row>
  </sheetData>
  <sheetProtection/>
  <mergeCells count="21">
    <mergeCell ref="A1:O1"/>
    <mergeCell ref="A2:O2"/>
    <mergeCell ref="A3:O3"/>
    <mergeCell ref="A5:A6"/>
    <mergeCell ref="B5:B6"/>
    <mergeCell ref="C5:O5"/>
    <mergeCell ref="A27:A28"/>
    <mergeCell ref="B27:B28"/>
    <mergeCell ref="C27:O27"/>
    <mergeCell ref="J40:L40"/>
    <mergeCell ref="J18:L18"/>
    <mergeCell ref="A23:O23"/>
    <mergeCell ref="A24:O24"/>
    <mergeCell ref="A25:O25"/>
    <mergeCell ref="J60:L60"/>
    <mergeCell ref="A45:O45"/>
    <mergeCell ref="A46:O46"/>
    <mergeCell ref="A47:O47"/>
    <mergeCell ref="A50:A51"/>
    <mergeCell ref="B50:B51"/>
    <mergeCell ref="C50:O5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PageLayoutView="0" workbookViewId="0" topLeftCell="A21">
      <selection activeCell="A37" sqref="A37:O37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46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601384</v>
      </c>
      <c r="D7" s="5">
        <v>528341</v>
      </c>
      <c r="E7" s="5">
        <v>552157</v>
      </c>
      <c r="F7" s="5">
        <v>503827</v>
      </c>
      <c r="G7" s="5">
        <v>433098</v>
      </c>
      <c r="H7" s="5">
        <v>417910</v>
      </c>
      <c r="I7" s="5">
        <v>445626</v>
      </c>
      <c r="J7" s="5">
        <v>414949</v>
      </c>
      <c r="K7" s="5">
        <v>459148</v>
      </c>
      <c r="L7" s="5">
        <v>475314</v>
      </c>
      <c r="M7" s="5">
        <v>481522</v>
      </c>
      <c r="N7" s="5">
        <v>535006</v>
      </c>
      <c r="O7" s="5">
        <f>SUM(C7:N7)</f>
        <v>5848282</v>
      </c>
    </row>
    <row r="8" spans="1:15" ht="32.25" customHeight="1">
      <c r="A8" s="4" t="s">
        <v>26</v>
      </c>
      <c r="B8" s="4" t="s">
        <v>27</v>
      </c>
      <c r="C8" s="6">
        <f>1-(C10+C11)/C7</f>
        <v>0.045867532225666086</v>
      </c>
      <c r="D8" s="6">
        <f>1-(D10+D11)/D7</f>
        <v>0.03845054614349441</v>
      </c>
      <c r="E8" s="6">
        <f aca="true" t="shared" si="0" ref="E8:O8">1-(E10+E11)/E7</f>
        <v>0.10724667078385319</v>
      </c>
      <c r="F8" s="6">
        <f t="shared" si="0"/>
        <v>0.06945836566916819</v>
      </c>
      <c r="G8" s="6">
        <f t="shared" si="0"/>
        <v>0.0006742123029891411</v>
      </c>
      <c r="H8" s="6">
        <f t="shared" si="0"/>
        <v>0.024127204422004778</v>
      </c>
      <c r="I8" s="6">
        <f t="shared" si="0"/>
        <v>0.06294067222289546</v>
      </c>
      <c r="J8" s="6">
        <f t="shared" si="0"/>
        <v>0.013076305762876883</v>
      </c>
      <c r="K8" s="6">
        <f t="shared" si="0"/>
        <v>0.03393894779025497</v>
      </c>
      <c r="L8" s="6">
        <f t="shared" si="0"/>
        <v>0.055765241503511365</v>
      </c>
      <c r="M8" s="6">
        <f t="shared" si="0"/>
        <v>0.030083776026848197</v>
      </c>
      <c r="N8" s="6">
        <f t="shared" si="0"/>
        <v>0.03829302848940008</v>
      </c>
      <c r="O8" s="6">
        <f t="shared" si="0"/>
        <v>0.044974233458646484</v>
      </c>
    </row>
    <row r="9" spans="1:15" ht="32.25" customHeight="1">
      <c r="A9" s="4" t="s">
        <v>26</v>
      </c>
      <c r="B9" s="4" t="s">
        <v>25</v>
      </c>
      <c r="C9" s="7">
        <f>C7-C10-C11</f>
        <v>27584</v>
      </c>
      <c r="D9" s="7">
        <f>D7-D10-D11</f>
        <v>20315</v>
      </c>
      <c r="E9" s="7">
        <f aca="true" t="shared" si="1" ref="E9:O9">E7-E10-E11</f>
        <v>59217</v>
      </c>
      <c r="F9" s="7">
        <f t="shared" si="1"/>
        <v>34995</v>
      </c>
      <c r="G9" s="7">
        <f t="shared" si="1"/>
        <v>292</v>
      </c>
      <c r="H9" s="7">
        <f t="shared" si="1"/>
        <v>10083</v>
      </c>
      <c r="I9" s="7">
        <f t="shared" si="1"/>
        <v>28048</v>
      </c>
      <c r="J9" s="7">
        <f t="shared" si="1"/>
        <v>5426</v>
      </c>
      <c r="K9" s="7">
        <f t="shared" si="1"/>
        <v>15583</v>
      </c>
      <c r="L9" s="7">
        <f t="shared" si="1"/>
        <v>26506</v>
      </c>
      <c r="M9" s="7">
        <f t="shared" si="1"/>
        <v>14486</v>
      </c>
      <c r="N9" s="7">
        <f t="shared" si="1"/>
        <v>20487</v>
      </c>
      <c r="O9" s="7">
        <f t="shared" si="1"/>
        <v>263022</v>
      </c>
    </row>
    <row r="10" spans="1:15" ht="32.25" customHeight="1">
      <c r="A10" s="4" t="s">
        <v>28</v>
      </c>
      <c r="B10" s="4" t="s">
        <v>25</v>
      </c>
      <c r="C10" s="5">
        <v>573800</v>
      </c>
      <c r="D10" s="5">
        <v>508026</v>
      </c>
      <c r="E10" s="5">
        <v>492940</v>
      </c>
      <c r="F10" s="5">
        <v>468832</v>
      </c>
      <c r="G10" s="5">
        <v>432806</v>
      </c>
      <c r="H10" s="5">
        <v>407827</v>
      </c>
      <c r="I10" s="5">
        <v>417578</v>
      </c>
      <c r="J10" s="5">
        <v>409523</v>
      </c>
      <c r="K10" s="18">
        <v>443565</v>
      </c>
      <c r="L10" s="18">
        <v>448808</v>
      </c>
      <c r="M10" s="5">
        <v>467036</v>
      </c>
      <c r="N10" s="5">
        <v>514519</v>
      </c>
      <c r="O10" s="5">
        <f>SUM(C10:N10)</f>
        <v>5585260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24">
        <v>0.9816</v>
      </c>
      <c r="D12" s="24">
        <v>0.9816</v>
      </c>
      <c r="E12" s="24">
        <v>0.9816</v>
      </c>
      <c r="F12" s="24">
        <v>0.9816</v>
      </c>
      <c r="G12" s="24">
        <v>0.9816</v>
      </c>
      <c r="H12" s="24">
        <v>0.9816</v>
      </c>
      <c r="I12" s="24">
        <v>0.9816</v>
      </c>
      <c r="J12" s="24">
        <v>0.9816</v>
      </c>
      <c r="K12" s="24">
        <v>0.9816</v>
      </c>
      <c r="L12" s="24">
        <v>0.9816</v>
      </c>
      <c r="M12" s="24">
        <v>0.9816</v>
      </c>
      <c r="N12" s="24">
        <v>0.9816</v>
      </c>
      <c r="O12" s="25">
        <f>SUM(C12:N12)/12</f>
        <v>0.9816000000000001</v>
      </c>
    </row>
    <row r="13" spans="1:15" ht="55.5" customHeight="1">
      <c r="A13" s="4" t="s">
        <v>31</v>
      </c>
      <c r="B13" s="4" t="s">
        <v>30</v>
      </c>
      <c r="C13" s="24">
        <v>3.92</v>
      </c>
      <c r="D13" s="24">
        <v>3.92</v>
      </c>
      <c r="E13" s="24">
        <v>3.92</v>
      </c>
      <c r="F13" s="24">
        <v>3.92</v>
      </c>
      <c r="G13" s="24">
        <v>3.92</v>
      </c>
      <c r="H13" s="24">
        <v>3.92</v>
      </c>
      <c r="I13" s="24">
        <v>3.92</v>
      </c>
      <c r="J13" s="24">
        <v>3.92</v>
      </c>
      <c r="K13" s="24">
        <v>3.92</v>
      </c>
      <c r="L13" s="24">
        <v>3.92</v>
      </c>
      <c r="M13" s="24">
        <v>3.92</v>
      </c>
      <c r="N13" s="24">
        <v>3.92</v>
      </c>
      <c r="O13" s="25">
        <f>SUM(C13:N13)/12</f>
        <v>3.9200000000000013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5.75" customHeight="1">
      <c r="A18" s="50" t="s">
        <v>39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.75" customHeight="1">
      <c r="A19" s="50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50" t="s">
        <v>44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4.25" customHeight="1">
      <c r="A21" s="1"/>
      <c r="B21" s="1"/>
      <c r="C21" s="1"/>
      <c r="D21" s="1"/>
      <c r="E21" s="1"/>
      <c r="F21" s="1"/>
      <c r="G21" s="1"/>
      <c r="H21" s="1"/>
      <c r="J21" s="2"/>
      <c r="O21" s="3"/>
    </row>
    <row r="22" spans="1:15" ht="18.75" customHeight="1">
      <c r="A22" s="51" t="s">
        <v>21</v>
      </c>
      <c r="B22" s="51" t="s">
        <v>22</v>
      </c>
      <c r="C22" s="53" t="s">
        <v>46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8.75" customHeight="1">
      <c r="A23" s="52"/>
      <c r="B23" s="52"/>
      <c r="C23" s="4" t="s">
        <v>23</v>
      </c>
      <c r="D23" s="4" t="s">
        <v>9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14</v>
      </c>
      <c r="J23" s="4" t="s">
        <v>15</v>
      </c>
      <c r="K23" s="4" t="s">
        <v>16</v>
      </c>
      <c r="L23" s="4" t="s">
        <v>17</v>
      </c>
      <c r="M23" s="4" t="s">
        <v>18</v>
      </c>
      <c r="N23" s="4" t="s">
        <v>19</v>
      </c>
      <c r="O23" s="4" t="s">
        <v>8</v>
      </c>
    </row>
    <row r="24" spans="1:15" ht="32.25" customHeight="1">
      <c r="A24" s="4" t="s">
        <v>24</v>
      </c>
      <c r="B24" s="4" t="s">
        <v>25</v>
      </c>
      <c r="C24" s="5">
        <v>3219876</v>
      </c>
      <c r="D24" s="5">
        <v>2964039</v>
      </c>
      <c r="E24" s="5">
        <v>3103757</v>
      </c>
      <c r="F24" s="5">
        <v>2815639</v>
      </c>
      <c r="G24" s="5">
        <v>2730815</v>
      </c>
      <c r="H24" s="5">
        <v>2521424</v>
      </c>
      <c r="I24" s="5">
        <v>2449373</v>
      </c>
      <c r="J24" s="5">
        <v>2525743</v>
      </c>
      <c r="K24" s="5">
        <v>2570477</v>
      </c>
      <c r="L24" s="5">
        <v>2663958</v>
      </c>
      <c r="M24" s="5">
        <v>2675481</v>
      </c>
      <c r="N24" s="5">
        <v>2450333</v>
      </c>
      <c r="O24" s="5">
        <f>SUM(C24:N24)</f>
        <v>32690915</v>
      </c>
    </row>
    <row r="25" spans="1:15" ht="32.25" customHeight="1">
      <c r="A25" s="4" t="s">
        <v>26</v>
      </c>
      <c r="B25" s="4" t="s">
        <v>27</v>
      </c>
      <c r="C25" s="6">
        <f>1-(C27+C28)/C24</f>
        <v>0.016390072164269687</v>
      </c>
      <c r="D25" s="6">
        <f>1-(D27+D28)/D24</f>
        <v>0.020422470824439265</v>
      </c>
      <c r="E25" s="6">
        <f aca="true" t="shared" si="2" ref="E25:O25">1-(E27+E28)/E24</f>
        <v>0.0027969328784437364</v>
      </c>
      <c r="F25" s="6">
        <f t="shared" si="2"/>
        <v>0.018375224948936952</v>
      </c>
      <c r="G25" s="6">
        <f t="shared" si="2"/>
        <v>0.022981783826440116</v>
      </c>
      <c r="H25" s="6">
        <f t="shared" si="2"/>
        <v>0.007797577876628492</v>
      </c>
      <c r="I25" s="6">
        <f t="shared" si="2"/>
        <v>0.006090538272447654</v>
      </c>
      <c r="J25" s="6">
        <f t="shared" si="2"/>
        <v>0.009234510399514173</v>
      </c>
      <c r="K25" s="6">
        <f t="shared" si="2"/>
        <v>0.015373800271311522</v>
      </c>
      <c r="L25" s="6">
        <f t="shared" si="2"/>
        <v>0.022060407859283093</v>
      </c>
      <c r="M25" s="6">
        <f t="shared" si="2"/>
        <v>0.030129909350879336</v>
      </c>
      <c r="N25" s="6">
        <f t="shared" si="2"/>
        <v>0.002889403195402429</v>
      </c>
      <c r="O25" s="6">
        <f t="shared" si="2"/>
        <v>0.014694174207115385</v>
      </c>
    </row>
    <row r="26" spans="1:15" ht="32.25" customHeight="1">
      <c r="A26" s="4" t="s">
        <v>26</v>
      </c>
      <c r="B26" s="4" t="s">
        <v>25</v>
      </c>
      <c r="C26" s="7">
        <f>C24-C27-C28</f>
        <v>52774</v>
      </c>
      <c r="D26" s="7">
        <f>D24-D27-D28</f>
        <v>60533</v>
      </c>
      <c r="E26" s="7">
        <f aca="true" t="shared" si="3" ref="E26:O26">E24-E27-E28</f>
        <v>8681</v>
      </c>
      <c r="F26" s="7">
        <f t="shared" si="3"/>
        <v>51738</v>
      </c>
      <c r="G26" s="7">
        <f t="shared" si="3"/>
        <v>62759</v>
      </c>
      <c r="H26" s="7">
        <f t="shared" si="3"/>
        <v>19661</v>
      </c>
      <c r="I26" s="7">
        <f t="shared" si="3"/>
        <v>14918</v>
      </c>
      <c r="J26" s="7">
        <f t="shared" si="3"/>
        <v>23324</v>
      </c>
      <c r="K26" s="7">
        <f t="shared" si="3"/>
        <v>39518</v>
      </c>
      <c r="L26" s="7">
        <f t="shared" si="3"/>
        <v>58768</v>
      </c>
      <c r="M26" s="7">
        <f t="shared" si="3"/>
        <v>80612</v>
      </c>
      <c r="N26" s="7">
        <f t="shared" si="3"/>
        <v>7080</v>
      </c>
      <c r="O26" s="7">
        <f t="shared" si="3"/>
        <v>480366</v>
      </c>
    </row>
    <row r="27" spans="1:15" ht="25.5">
      <c r="A27" s="4" t="s">
        <v>28</v>
      </c>
      <c r="B27" s="4" t="s">
        <v>25</v>
      </c>
      <c r="C27" s="5">
        <v>2831535</v>
      </c>
      <c r="D27" s="5">
        <v>2604705</v>
      </c>
      <c r="E27" s="5">
        <v>2771135</v>
      </c>
      <c r="F27" s="5">
        <v>2466286</v>
      </c>
      <c r="G27" s="5">
        <v>2333497</v>
      </c>
      <c r="H27" s="5">
        <v>2501763</v>
      </c>
      <c r="I27" s="5">
        <v>2434455</v>
      </c>
      <c r="J27" s="5">
        <v>2502419</v>
      </c>
      <c r="K27" s="5">
        <v>2530959</v>
      </c>
      <c r="L27" s="5">
        <v>2605190</v>
      </c>
      <c r="M27" s="5">
        <v>2594869</v>
      </c>
      <c r="N27" s="5">
        <v>2443253</v>
      </c>
      <c r="O27" s="5">
        <f>SUM(C27:N27)</f>
        <v>30620066</v>
      </c>
    </row>
    <row r="28" spans="1:15" ht="27" customHeight="1">
      <c r="A28" s="4" t="s">
        <v>33</v>
      </c>
      <c r="B28" s="4" t="s">
        <v>25</v>
      </c>
      <c r="C28" s="5">
        <v>335567</v>
      </c>
      <c r="D28" s="5">
        <v>298801</v>
      </c>
      <c r="E28" s="5">
        <v>323941</v>
      </c>
      <c r="F28" s="5">
        <v>297615</v>
      </c>
      <c r="G28" s="5">
        <v>334559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f>SUM(C28:N28)</f>
        <v>1590483</v>
      </c>
    </row>
    <row r="29" spans="1:15" ht="55.5" customHeight="1">
      <c r="A29" s="4" t="s">
        <v>29</v>
      </c>
      <c r="B29" s="4" t="s">
        <v>30</v>
      </c>
      <c r="C29" s="24">
        <v>4.548</v>
      </c>
      <c r="D29" s="24">
        <v>4.548</v>
      </c>
      <c r="E29" s="24">
        <v>4.548</v>
      </c>
      <c r="F29" s="24">
        <v>4.548</v>
      </c>
      <c r="G29" s="24">
        <v>4.548</v>
      </c>
      <c r="H29" s="24">
        <v>4.548</v>
      </c>
      <c r="I29" s="24">
        <v>4.548</v>
      </c>
      <c r="J29" s="24">
        <v>4.548</v>
      </c>
      <c r="K29" s="24">
        <v>4.548</v>
      </c>
      <c r="L29" s="24">
        <v>4.548</v>
      </c>
      <c r="M29" s="24">
        <v>4.548</v>
      </c>
      <c r="N29" s="24">
        <v>4.548</v>
      </c>
      <c r="O29" s="25">
        <f>SUM(C29:N29)/12</f>
        <v>4.548000000000001</v>
      </c>
    </row>
    <row r="30" spans="1:15" ht="55.5" customHeight="1">
      <c r="A30" s="4" t="s">
        <v>31</v>
      </c>
      <c r="B30" s="4" t="s">
        <v>30</v>
      </c>
      <c r="C30" s="24">
        <v>17.11</v>
      </c>
      <c r="D30" s="24">
        <v>17.11</v>
      </c>
      <c r="E30" s="24">
        <v>17.11</v>
      </c>
      <c r="F30" s="24">
        <v>17.11</v>
      </c>
      <c r="G30" s="24">
        <v>17.11</v>
      </c>
      <c r="H30" s="24">
        <v>17.11</v>
      </c>
      <c r="I30" s="24">
        <v>17.11</v>
      </c>
      <c r="J30" s="24">
        <v>17.11</v>
      </c>
      <c r="K30" s="24">
        <v>17.11</v>
      </c>
      <c r="L30" s="24">
        <v>17.11</v>
      </c>
      <c r="M30" s="24">
        <v>17.11</v>
      </c>
      <c r="N30" s="24">
        <v>17.11</v>
      </c>
      <c r="O30" s="25">
        <f>SUM(C30:N30)/12</f>
        <v>17.110000000000003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5" ht="12.75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5" ht="15.75" customHeight="1">
      <c r="A35" s="50" t="s">
        <v>39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.75" customHeight="1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.75" customHeight="1">
      <c r="A37" s="50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J39" s="2"/>
      <c r="O39" s="3"/>
    </row>
    <row r="40" spans="1:15" ht="19.5" customHeight="1">
      <c r="A40" s="51" t="s">
        <v>21</v>
      </c>
      <c r="B40" s="51" t="s">
        <v>22</v>
      </c>
      <c r="C40" s="53" t="s">
        <v>46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9.5" customHeight="1">
      <c r="A41" s="52"/>
      <c r="B41" s="52"/>
      <c r="C41" s="4" t="s">
        <v>23</v>
      </c>
      <c r="D41" s="4" t="s">
        <v>9</v>
      </c>
      <c r="E41" s="4" t="s">
        <v>10</v>
      </c>
      <c r="F41" s="4" t="s">
        <v>11</v>
      </c>
      <c r="G41" s="4" t="s">
        <v>12</v>
      </c>
      <c r="H41" s="4" t="s">
        <v>13</v>
      </c>
      <c r="I41" s="4" t="s">
        <v>14</v>
      </c>
      <c r="J41" s="4" t="s">
        <v>15</v>
      </c>
      <c r="K41" s="4" t="s">
        <v>16</v>
      </c>
      <c r="L41" s="4" t="s">
        <v>17</v>
      </c>
      <c r="M41" s="4" t="s">
        <v>18</v>
      </c>
      <c r="N41" s="4" t="s">
        <v>19</v>
      </c>
      <c r="O41" s="4" t="s">
        <v>8</v>
      </c>
    </row>
    <row r="42" spans="1:16" ht="25.5">
      <c r="A42" s="4" t="s">
        <v>24</v>
      </c>
      <c r="B42" s="4" t="s">
        <v>25</v>
      </c>
      <c r="C42" s="9">
        <f aca="true" t="shared" si="4" ref="C42:N42">C7+C24</f>
        <v>3821260</v>
      </c>
      <c r="D42" s="9">
        <f t="shared" si="4"/>
        <v>3492380</v>
      </c>
      <c r="E42" s="9">
        <f t="shared" si="4"/>
        <v>3655914</v>
      </c>
      <c r="F42" s="9">
        <f t="shared" si="4"/>
        <v>3319466</v>
      </c>
      <c r="G42" s="9">
        <f t="shared" si="4"/>
        <v>3163913</v>
      </c>
      <c r="H42" s="9">
        <f t="shared" si="4"/>
        <v>2939334</v>
      </c>
      <c r="I42" s="9">
        <f t="shared" si="4"/>
        <v>2894999</v>
      </c>
      <c r="J42" s="9">
        <f t="shared" si="4"/>
        <v>2940692</v>
      </c>
      <c r="K42" s="9">
        <f t="shared" si="4"/>
        <v>3029625</v>
      </c>
      <c r="L42" s="9">
        <f t="shared" si="4"/>
        <v>3139272</v>
      </c>
      <c r="M42" s="9">
        <f t="shared" si="4"/>
        <v>3157003</v>
      </c>
      <c r="N42" s="9">
        <f t="shared" si="4"/>
        <v>2985339</v>
      </c>
      <c r="O42" s="10">
        <f>SUM(C42:N42)</f>
        <v>38539197</v>
      </c>
      <c r="P42" s="21"/>
    </row>
    <row r="43" spans="1:16" ht="25.5">
      <c r="A43" s="4" t="s">
        <v>26</v>
      </c>
      <c r="B43" s="4" t="s">
        <v>27</v>
      </c>
      <c r="C43" s="11">
        <f>1-(C45+C46)/C42</f>
        <v>0.021029189324987096</v>
      </c>
      <c r="D43" s="11">
        <f aca="true" t="shared" si="5" ref="D43:O43">1-(D45+D46)/D42</f>
        <v>0.023149829056402838</v>
      </c>
      <c r="E43" s="11">
        <f t="shared" si="5"/>
        <v>0.01857209989075237</v>
      </c>
      <c r="F43" s="11">
        <f t="shared" si="5"/>
        <v>0.02612860020256269</v>
      </c>
      <c r="G43" s="11">
        <f t="shared" si="5"/>
        <v>0.01992817122341861</v>
      </c>
      <c r="H43" s="11">
        <f t="shared" si="5"/>
        <v>0.010119299133749315</v>
      </c>
      <c r="I43" s="11">
        <f t="shared" si="5"/>
        <v>0.014841455903784384</v>
      </c>
      <c r="J43" s="11">
        <f t="shared" si="5"/>
        <v>0.009776610403265606</v>
      </c>
      <c r="K43" s="11">
        <f t="shared" si="5"/>
        <v>0.01818739943062264</v>
      </c>
      <c r="L43" s="11">
        <f t="shared" si="5"/>
        <v>0.027163622648817998</v>
      </c>
      <c r="M43" s="11">
        <f t="shared" si="5"/>
        <v>0.030122872863915573</v>
      </c>
      <c r="N43" s="11">
        <f t="shared" si="5"/>
        <v>0.009234127179526319</v>
      </c>
      <c r="O43" s="11">
        <f t="shared" si="5"/>
        <v>0.01928914087130562</v>
      </c>
      <c r="P43" s="22"/>
    </row>
    <row r="44" spans="1:16" ht="25.5">
      <c r="A44" s="4" t="s">
        <v>26</v>
      </c>
      <c r="B44" s="4" t="s">
        <v>25</v>
      </c>
      <c r="C44" s="12">
        <f>C42-C45-C46</f>
        <v>80358</v>
      </c>
      <c r="D44" s="12">
        <f aca="true" t="shared" si="6" ref="D44:O44">D42-D45-D46</f>
        <v>80848</v>
      </c>
      <c r="E44" s="12">
        <f t="shared" si="6"/>
        <v>67898</v>
      </c>
      <c r="F44" s="12">
        <f t="shared" si="6"/>
        <v>86733</v>
      </c>
      <c r="G44" s="12">
        <f t="shared" si="6"/>
        <v>63051</v>
      </c>
      <c r="H44" s="12">
        <f t="shared" si="6"/>
        <v>29744</v>
      </c>
      <c r="I44" s="12">
        <f t="shared" si="6"/>
        <v>42966</v>
      </c>
      <c r="J44" s="12">
        <f t="shared" si="6"/>
        <v>28750</v>
      </c>
      <c r="K44" s="12">
        <f t="shared" si="6"/>
        <v>55101</v>
      </c>
      <c r="L44" s="12">
        <f t="shared" si="6"/>
        <v>85274</v>
      </c>
      <c r="M44" s="12">
        <f t="shared" si="6"/>
        <v>95098</v>
      </c>
      <c r="N44" s="12">
        <f t="shared" si="6"/>
        <v>27567</v>
      </c>
      <c r="O44" s="12">
        <f t="shared" si="6"/>
        <v>743388</v>
      </c>
      <c r="P44" s="21"/>
    </row>
    <row r="45" spans="1:16" ht="25.5">
      <c r="A45" s="4" t="s">
        <v>28</v>
      </c>
      <c r="B45" s="4" t="s">
        <v>25</v>
      </c>
      <c r="C45" s="9">
        <f aca="true" t="shared" si="7" ref="C45:N45">C10+C27</f>
        <v>3405335</v>
      </c>
      <c r="D45" s="9">
        <f t="shared" si="7"/>
        <v>3112731</v>
      </c>
      <c r="E45" s="9">
        <f t="shared" si="7"/>
        <v>3264075</v>
      </c>
      <c r="F45" s="9">
        <f t="shared" si="7"/>
        <v>2935118</v>
      </c>
      <c r="G45" s="9">
        <f t="shared" si="7"/>
        <v>2766303</v>
      </c>
      <c r="H45" s="9">
        <f t="shared" si="7"/>
        <v>2909590</v>
      </c>
      <c r="I45" s="9">
        <f t="shared" si="7"/>
        <v>2852033</v>
      </c>
      <c r="J45" s="9">
        <f t="shared" si="7"/>
        <v>2911942</v>
      </c>
      <c r="K45" s="9">
        <f t="shared" si="7"/>
        <v>2974524</v>
      </c>
      <c r="L45" s="9">
        <f t="shared" si="7"/>
        <v>3053998</v>
      </c>
      <c r="M45" s="9">
        <f t="shared" si="7"/>
        <v>3061905</v>
      </c>
      <c r="N45" s="9">
        <f t="shared" si="7"/>
        <v>2957772</v>
      </c>
      <c r="O45" s="9">
        <f>SUM(C45:N45)</f>
        <v>36205326</v>
      </c>
      <c r="P45" s="21"/>
    </row>
    <row r="46" spans="1:16" ht="26.25" customHeight="1">
      <c r="A46" s="4" t="s">
        <v>33</v>
      </c>
      <c r="B46" s="4" t="s">
        <v>25</v>
      </c>
      <c r="C46" s="9">
        <f aca="true" t="shared" si="8" ref="C46:N46">C11+C28</f>
        <v>335567</v>
      </c>
      <c r="D46" s="9">
        <f t="shared" si="8"/>
        <v>298801</v>
      </c>
      <c r="E46" s="9">
        <f t="shared" si="8"/>
        <v>323941</v>
      </c>
      <c r="F46" s="9">
        <f t="shared" si="8"/>
        <v>297615</v>
      </c>
      <c r="G46" s="9">
        <f t="shared" si="8"/>
        <v>334559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  <c r="M46" s="9">
        <f t="shared" si="8"/>
        <v>0</v>
      </c>
      <c r="N46" s="9">
        <f t="shared" si="8"/>
        <v>0</v>
      </c>
      <c r="O46" s="9">
        <f>O11+O28</f>
        <v>1590483</v>
      </c>
      <c r="P46" s="21"/>
    </row>
    <row r="47" spans="1:16" ht="51">
      <c r="A47" s="4" t="s">
        <v>29</v>
      </c>
      <c r="B47" s="4" t="s">
        <v>30</v>
      </c>
      <c r="C47" s="26">
        <f aca="true" t="shared" si="9" ref="C47:N47">C12+C29</f>
        <v>5.5296</v>
      </c>
      <c r="D47" s="26">
        <f t="shared" si="9"/>
        <v>5.5296</v>
      </c>
      <c r="E47" s="26">
        <f t="shared" si="9"/>
        <v>5.5296</v>
      </c>
      <c r="F47" s="26">
        <f t="shared" si="9"/>
        <v>5.5296</v>
      </c>
      <c r="G47" s="26">
        <f t="shared" si="9"/>
        <v>5.5296</v>
      </c>
      <c r="H47" s="26">
        <f t="shared" si="9"/>
        <v>5.5296</v>
      </c>
      <c r="I47" s="26">
        <f t="shared" si="9"/>
        <v>5.5296</v>
      </c>
      <c r="J47" s="26">
        <f t="shared" si="9"/>
        <v>5.5296</v>
      </c>
      <c r="K47" s="26">
        <f t="shared" si="9"/>
        <v>5.5296</v>
      </c>
      <c r="L47" s="26">
        <f t="shared" si="9"/>
        <v>5.5296</v>
      </c>
      <c r="M47" s="26">
        <f t="shared" si="9"/>
        <v>5.5296</v>
      </c>
      <c r="N47" s="26">
        <f t="shared" si="9"/>
        <v>5.5296</v>
      </c>
      <c r="O47" s="27">
        <f>SUM(C47:N47)/12</f>
        <v>5.529600000000001</v>
      </c>
      <c r="P47" s="29"/>
    </row>
    <row r="48" spans="1:15" ht="63.75">
      <c r="A48" s="4" t="s">
        <v>31</v>
      </c>
      <c r="B48" s="4" t="s">
        <v>30</v>
      </c>
      <c r="C48" s="26">
        <f aca="true" t="shared" si="10" ref="C48:N48">C13+C30</f>
        <v>21.03</v>
      </c>
      <c r="D48" s="26">
        <f t="shared" si="10"/>
        <v>21.03</v>
      </c>
      <c r="E48" s="26">
        <f t="shared" si="10"/>
        <v>21.03</v>
      </c>
      <c r="F48" s="26">
        <f t="shared" si="10"/>
        <v>21.03</v>
      </c>
      <c r="G48" s="26">
        <f t="shared" si="10"/>
        <v>21.03</v>
      </c>
      <c r="H48" s="26">
        <f t="shared" si="10"/>
        <v>21.03</v>
      </c>
      <c r="I48" s="26">
        <f t="shared" si="10"/>
        <v>21.03</v>
      </c>
      <c r="J48" s="26">
        <f t="shared" si="10"/>
        <v>21.03</v>
      </c>
      <c r="K48" s="26">
        <f t="shared" si="10"/>
        <v>21.03</v>
      </c>
      <c r="L48" s="26">
        <f t="shared" si="10"/>
        <v>21.03</v>
      </c>
      <c r="M48" s="26">
        <f t="shared" si="10"/>
        <v>21.03</v>
      </c>
      <c r="N48" s="26">
        <f t="shared" si="10"/>
        <v>21.03</v>
      </c>
      <c r="O48" s="27">
        <f>SUM(C48:N48)/12</f>
        <v>21.03</v>
      </c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28"/>
      <c r="L49" s="28"/>
      <c r="M49" s="28"/>
      <c r="N49" s="28"/>
      <c r="O49" s="28"/>
    </row>
  </sheetData>
  <sheetProtection/>
  <mergeCells count="18">
    <mergeCell ref="A35:O35"/>
    <mergeCell ref="A36:O36"/>
    <mergeCell ref="A37:O37"/>
    <mergeCell ref="A40:A41"/>
    <mergeCell ref="B40:B41"/>
    <mergeCell ref="C40:O40"/>
    <mergeCell ref="A18:O18"/>
    <mergeCell ref="A19:O19"/>
    <mergeCell ref="A20:O20"/>
    <mergeCell ref="A22:A23"/>
    <mergeCell ref="B22:B23"/>
    <mergeCell ref="C22:O22"/>
    <mergeCell ref="A1:O1"/>
    <mergeCell ref="A2:O2"/>
    <mergeCell ref="A3:O3"/>
    <mergeCell ref="A5:A6"/>
    <mergeCell ref="B5:B6"/>
    <mergeCell ref="C5:O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zoomScalePageLayoutView="0" workbookViewId="0" topLeftCell="A1">
      <selection activeCell="A5" sqref="A5:A6"/>
    </sheetView>
  </sheetViews>
  <sheetFormatPr defaultColWidth="9.140625" defaultRowHeight="12.75"/>
  <cols>
    <col min="1" max="1" width="20.421875" style="0" customWidth="1"/>
    <col min="3" max="14" width="9.421875" style="0" customWidth="1"/>
    <col min="15" max="15" width="12.8515625" style="0" customWidth="1"/>
    <col min="16" max="16" width="12.140625" style="0" customWidth="1"/>
  </cols>
  <sheetData>
    <row r="1" spans="1:15" ht="15.7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4.25" customHeight="1">
      <c r="A4" s="1"/>
      <c r="B4" s="1"/>
      <c r="C4" s="1"/>
      <c r="D4" s="1"/>
      <c r="E4" s="1"/>
      <c r="F4" s="1"/>
      <c r="G4" s="1"/>
      <c r="H4" s="1"/>
      <c r="J4" s="2"/>
      <c r="O4" s="3"/>
    </row>
    <row r="5" spans="1:15" ht="18" customHeight="1">
      <c r="A5" s="51" t="s">
        <v>21</v>
      </c>
      <c r="B5" s="51" t="s">
        <v>22</v>
      </c>
      <c r="C5" s="53" t="s">
        <v>41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9.5" customHeight="1">
      <c r="A6" s="52"/>
      <c r="B6" s="52"/>
      <c r="C6" s="4" t="s">
        <v>23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8</v>
      </c>
    </row>
    <row r="7" spans="1:15" ht="32.25" customHeight="1">
      <c r="A7" s="4" t="s">
        <v>24</v>
      </c>
      <c r="B7" s="4" t="s">
        <v>25</v>
      </c>
      <c r="C7" s="5">
        <v>465036</v>
      </c>
      <c r="D7" s="5">
        <v>474969</v>
      </c>
      <c r="E7" s="5">
        <v>398462</v>
      </c>
      <c r="F7" s="5">
        <v>372221</v>
      </c>
      <c r="G7" s="5">
        <v>355214</v>
      </c>
      <c r="H7" s="5">
        <v>384568</v>
      </c>
      <c r="I7" s="5">
        <v>383448</v>
      </c>
      <c r="J7" s="5">
        <v>400652</v>
      </c>
      <c r="K7" s="5">
        <v>375631</v>
      </c>
      <c r="L7" s="5">
        <v>479777</v>
      </c>
      <c r="M7" s="5">
        <v>460081</v>
      </c>
      <c r="N7" s="5">
        <v>528593</v>
      </c>
      <c r="O7" s="5">
        <f>SUM(C7:N7)</f>
        <v>5078652</v>
      </c>
    </row>
    <row r="8" spans="1:15" ht="32.25" customHeight="1">
      <c r="A8" s="4" t="s">
        <v>26</v>
      </c>
      <c r="B8" s="4" t="s">
        <v>27</v>
      </c>
      <c r="C8" s="6">
        <f>1-(C10+C11)/C7</f>
        <v>0.05819119380004989</v>
      </c>
      <c r="D8" s="6">
        <f aca="true" t="shared" si="0" ref="D8:O8">1-(D10+D11)/D7</f>
        <v>0.03253896570091941</v>
      </c>
      <c r="E8" s="6">
        <f t="shared" si="0"/>
        <v>0.056366730077146654</v>
      </c>
      <c r="F8" s="6">
        <f t="shared" si="0"/>
        <v>0.027556209886062333</v>
      </c>
      <c r="G8" s="6">
        <f t="shared" si="0"/>
        <v>0.011770369411115533</v>
      </c>
      <c r="H8" s="6">
        <f t="shared" si="0"/>
        <v>0.008833288261113736</v>
      </c>
      <c r="I8" s="6">
        <f t="shared" si="0"/>
        <v>0.01956719033610821</v>
      </c>
      <c r="J8" s="6">
        <f t="shared" si="0"/>
        <v>0.006027674889929391</v>
      </c>
      <c r="K8" s="6">
        <f t="shared" si="0"/>
        <v>0.006434506204227031</v>
      </c>
      <c r="L8" s="6">
        <f t="shared" si="0"/>
        <v>0.04770966511525143</v>
      </c>
      <c r="M8" s="6">
        <f t="shared" si="0"/>
        <v>0.013806264549068525</v>
      </c>
      <c r="N8" s="6">
        <f t="shared" si="0"/>
        <v>0.06050023363911361</v>
      </c>
      <c r="O8" s="6">
        <f t="shared" si="0"/>
        <v>0.030789272428983105</v>
      </c>
    </row>
    <row r="9" spans="1:15" ht="32.25" customHeight="1">
      <c r="A9" s="4" t="s">
        <v>26</v>
      </c>
      <c r="B9" s="4" t="s">
        <v>25</v>
      </c>
      <c r="C9" s="7">
        <f>C7-C10-C11</f>
        <v>27061</v>
      </c>
      <c r="D9" s="7">
        <f aca="true" t="shared" si="1" ref="D9:O9">D7-D10-D11</f>
        <v>15455</v>
      </c>
      <c r="E9" s="7">
        <f t="shared" si="1"/>
        <v>22460</v>
      </c>
      <c r="F9" s="7">
        <f t="shared" si="1"/>
        <v>10257</v>
      </c>
      <c r="G9" s="7">
        <f t="shared" si="1"/>
        <v>4181</v>
      </c>
      <c r="H9" s="7">
        <f t="shared" si="1"/>
        <v>3397</v>
      </c>
      <c r="I9" s="7">
        <f t="shared" si="1"/>
        <v>7503</v>
      </c>
      <c r="J9" s="7">
        <f t="shared" si="1"/>
        <v>2415</v>
      </c>
      <c r="K9" s="7">
        <f t="shared" si="1"/>
        <v>2417</v>
      </c>
      <c r="L9" s="7">
        <f t="shared" si="1"/>
        <v>22890</v>
      </c>
      <c r="M9" s="7">
        <f t="shared" si="1"/>
        <v>6352</v>
      </c>
      <c r="N9" s="7">
        <f t="shared" si="1"/>
        <v>31980</v>
      </c>
      <c r="O9" s="7">
        <f t="shared" si="1"/>
        <v>156368</v>
      </c>
    </row>
    <row r="10" spans="1:15" ht="32.25" customHeight="1">
      <c r="A10" s="4" t="s">
        <v>28</v>
      </c>
      <c r="B10" s="4" t="s">
        <v>25</v>
      </c>
      <c r="C10" s="5">
        <v>437975</v>
      </c>
      <c r="D10" s="5">
        <v>459514</v>
      </c>
      <c r="E10" s="5">
        <v>376002</v>
      </c>
      <c r="F10" s="5">
        <v>361964</v>
      </c>
      <c r="G10" s="5">
        <v>351033</v>
      </c>
      <c r="H10" s="5">
        <v>381171</v>
      </c>
      <c r="I10" s="5">
        <v>375945</v>
      </c>
      <c r="J10" s="5">
        <v>398237</v>
      </c>
      <c r="K10" s="18">
        <v>373214</v>
      </c>
      <c r="L10" s="18">
        <v>456887</v>
      </c>
      <c r="M10" s="5">
        <v>453729</v>
      </c>
      <c r="N10" s="5">
        <v>496613</v>
      </c>
      <c r="O10" s="5">
        <f>SUM(C10:N10)</f>
        <v>4922284</v>
      </c>
    </row>
    <row r="11" spans="1:15" ht="32.25" customHeight="1">
      <c r="A11" s="4" t="s">
        <v>33</v>
      </c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8">
        <v>0</v>
      </c>
      <c r="L11" s="18">
        <v>0</v>
      </c>
      <c r="M11" s="5">
        <v>0</v>
      </c>
      <c r="N11" s="5">
        <v>0</v>
      </c>
      <c r="O11" s="5">
        <f>SUM(C11:N11)</f>
        <v>0</v>
      </c>
    </row>
    <row r="12" spans="1:15" ht="55.5" customHeight="1">
      <c r="A12" s="4" t="s">
        <v>29</v>
      </c>
      <c r="B12" s="4" t="s">
        <v>30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9">
        <f>SUM(C12:N12)/12</f>
        <v>0</v>
      </c>
    </row>
    <row r="13" spans="1:15" ht="55.5" customHeight="1">
      <c r="A13" s="4" t="s">
        <v>31</v>
      </c>
      <c r="B13" s="4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9">
        <f>SUM(C13:N13)/12</f>
        <v>0</v>
      </c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4"/>
      <c r="K15" s="15"/>
      <c r="L15" s="15"/>
      <c r="M15" s="15"/>
      <c r="N15" s="15"/>
      <c r="O15" s="16"/>
      <c r="P15" s="17"/>
      <c r="Q15" s="16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5" ht="15.75" customHeight="1">
      <c r="A18" s="50" t="s">
        <v>39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5.75" customHeight="1">
      <c r="A19" s="50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5.75" customHeight="1">
      <c r="A20" s="50" t="s">
        <v>42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4.25" customHeight="1">
      <c r="A21" s="1"/>
      <c r="B21" s="1"/>
      <c r="C21" s="1"/>
      <c r="D21" s="1"/>
      <c r="E21" s="1"/>
      <c r="F21" s="1"/>
      <c r="G21" s="1"/>
      <c r="H21" s="1"/>
      <c r="J21" s="2"/>
      <c r="O21" s="3"/>
    </row>
    <row r="22" spans="1:15" ht="18.75" customHeight="1">
      <c r="A22" s="51" t="s">
        <v>21</v>
      </c>
      <c r="B22" s="51" t="s">
        <v>22</v>
      </c>
      <c r="C22" s="53" t="s">
        <v>41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8.75" customHeight="1">
      <c r="A23" s="52"/>
      <c r="B23" s="52"/>
      <c r="C23" s="4" t="s">
        <v>23</v>
      </c>
      <c r="D23" s="4" t="s">
        <v>9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14</v>
      </c>
      <c r="J23" s="4" t="s">
        <v>15</v>
      </c>
      <c r="K23" s="4" t="s">
        <v>16</v>
      </c>
      <c r="L23" s="4" t="s">
        <v>17</v>
      </c>
      <c r="M23" s="4" t="s">
        <v>18</v>
      </c>
      <c r="N23" s="4" t="s">
        <v>19</v>
      </c>
      <c r="O23" s="4" t="s">
        <v>8</v>
      </c>
    </row>
    <row r="24" spans="1:15" ht="32.25" customHeight="1">
      <c r="A24" s="4" t="s">
        <v>24</v>
      </c>
      <c r="B24" s="4" t="s">
        <v>25</v>
      </c>
      <c r="C24" s="5">
        <v>2686123</v>
      </c>
      <c r="D24" s="5">
        <v>2872204</v>
      </c>
      <c r="E24" s="5">
        <v>2779900</v>
      </c>
      <c r="F24" s="5">
        <v>2498288</v>
      </c>
      <c r="G24" s="5">
        <v>2589002</v>
      </c>
      <c r="H24" s="5">
        <v>2555172</v>
      </c>
      <c r="I24" s="5">
        <v>2756158</v>
      </c>
      <c r="J24" s="5">
        <v>2624537</v>
      </c>
      <c r="K24" s="5">
        <v>2734851</v>
      </c>
      <c r="L24" s="5">
        <v>3119886</v>
      </c>
      <c r="M24" s="5">
        <v>3063228</v>
      </c>
      <c r="N24" s="5">
        <v>3065877</v>
      </c>
      <c r="O24" s="5">
        <f>SUM(C24:N24)</f>
        <v>33345226</v>
      </c>
    </row>
    <row r="25" spans="1:15" ht="32.25" customHeight="1">
      <c r="A25" s="4" t="s">
        <v>26</v>
      </c>
      <c r="B25" s="4" t="s">
        <v>27</v>
      </c>
      <c r="C25" s="6">
        <f>1-(C27+C28)/C24</f>
        <v>0.02323795299023912</v>
      </c>
      <c r="D25" s="6">
        <f aca="true" t="shared" si="2" ref="D25:O25">1-(D27+D28)/D24</f>
        <v>0.02386285932336285</v>
      </c>
      <c r="E25" s="6">
        <f t="shared" si="2"/>
        <v>0.0401464081441778</v>
      </c>
      <c r="F25" s="6">
        <f t="shared" si="2"/>
        <v>0.033277188218492015</v>
      </c>
      <c r="G25" s="6">
        <f t="shared" si="2"/>
        <v>0.06404745921401378</v>
      </c>
      <c r="H25" s="6">
        <f t="shared" si="2"/>
        <v>0.02253820877811752</v>
      </c>
      <c r="I25" s="6">
        <f t="shared" si="2"/>
        <v>0.04830347171678839</v>
      </c>
      <c r="J25" s="6">
        <f t="shared" si="2"/>
        <v>0.054594772335082364</v>
      </c>
      <c r="K25" s="6">
        <f t="shared" si="2"/>
        <v>0.04331058620743877</v>
      </c>
      <c r="L25" s="6">
        <f t="shared" si="2"/>
        <v>0.022831282937902264</v>
      </c>
      <c r="M25" s="6">
        <f t="shared" si="2"/>
        <v>0.05636145921883717</v>
      </c>
      <c r="N25" s="6">
        <f t="shared" si="2"/>
        <v>0.03941090917867873</v>
      </c>
      <c r="O25" s="6">
        <f t="shared" si="2"/>
        <v>0.039246397670239186</v>
      </c>
    </row>
    <row r="26" spans="1:15" ht="32.25" customHeight="1">
      <c r="A26" s="4" t="s">
        <v>26</v>
      </c>
      <c r="B26" s="4" t="s">
        <v>25</v>
      </c>
      <c r="C26" s="7">
        <f>C24-C27-C28</f>
        <v>62420</v>
      </c>
      <c r="D26" s="7">
        <f aca="true" t="shared" si="3" ref="D26:O26">D24-D27-D28</f>
        <v>68539</v>
      </c>
      <c r="E26" s="7">
        <f t="shared" si="3"/>
        <v>111603</v>
      </c>
      <c r="F26" s="7">
        <f t="shared" si="3"/>
        <v>83136</v>
      </c>
      <c r="G26" s="7">
        <f t="shared" si="3"/>
        <v>165819</v>
      </c>
      <c r="H26" s="7">
        <f t="shared" si="3"/>
        <v>57589</v>
      </c>
      <c r="I26" s="7">
        <f t="shared" si="3"/>
        <v>133132</v>
      </c>
      <c r="J26" s="7">
        <f t="shared" si="3"/>
        <v>143286</v>
      </c>
      <c r="K26" s="7">
        <f t="shared" si="3"/>
        <v>118448</v>
      </c>
      <c r="L26" s="7">
        <f t="shared" si="3"/>
        <v>71231</v>
      </c>
      <c r="M26" s="7">
        <f t="shared" si="3"/>
        <v>172648</v>
      </c>
      <c r="N26" s="7">
        <f t="shared" si="3"/>
        <v>120829</v>
      </c>
      <c r="O26" s="7">
        <f t="shared" si="3"/>
        <v>1308680</v>
      </c>
    </row>
    <row r="27" spans="1:15" ht="25.5">
      <c r="A27" s="4" t="s">
        <v>28</v>
      </c>
      <c r="B27" s="4" t="s">
        <v>25</v>
      </c>
      <c r="C27" s="5">
        <v>2330149</v>
      </c>
      <c r="D27" s="5">
        <v>2509827</v>
      </c>
      <c r="E27" s="5">
        <v>2357440</v>
      </c>
      <c r="F27" s="5">
        <v>2114331</v>
      </c>
      <c r="G27" s="5">
        <v>2107531</v>
      </c>
      <c r="H27" s="5">
        <v>2182626</v>
      </c>
      <c r="I27" s="5">
        <v>2281471</v>
      </c>
      <c r="J27" s="5">
        <v>2159523</v>
      </c>
      <c r="K27" s="5">
        <v>2314300</v>
      </c>
      <c r="L27" s="5">
        <v>2737292</v>
      </c>
      <c r="M27" s="5">
        <v>2565155</v>
      </c>
      <c r="N27" s="5">
        <v>2604187</v>
      </c>
      <c r="O27" s="5">
        <f>SUM(C27:N27)</f>
        <v>28263832</v>
      </c>
    </row>
    <row r="28" spans="1:15" ht="27" customHeight="1">
      <c r="A28" s="4" t="s">
        <v>33</v>
      </c>
      <c r="B28" s="4" t="s">
        <v>25</v>
      </c>
      <c r="C28" s="5">
        <v>293554</v>
      </c>
      <c r="D28" s="5">
        <v>293838</v>
      </c>
      <c r="E28" s="5">
        <v>310857</v>
      </c>
      <c r="F28" s="5">
        <v>300821</v>
      </c>
      <c r="G28" s="5">
        <v>315652</v>
      </c>
      <c r="H28" s="5">
        <v>314957</v>
      </c>
      <c r="I28" s="5">
        <v>341555</v>
      </c>
      <c r="J28" s="5">
        <v>321728</v>
      </c>
      <c r="K28" s="5">
        <v>302103</v>
      </c>
      <c r="L28" s="5">
        <v>311363</v>
      </c>
      <c r="M28" s="5">
        <v>325425</v>
      </c>
      <c r="N28" s="5">
        <v>340861</v>
      </c>
      <c r="O28" s="5">
        <f>SUM(C28:N28)</f>
        <v>3772714</v>
      </c>
    </row>
    <row r="29" spans="1:15" ht="55.5" customHeight="1">
      <c r="A29" s="4" t="s">
        <v>29</v>
      </c>
      <c r="B29" s="4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>
        <f>SUM(C29:N29)/12</f>
        <v>0</v>
      </c>
    </row>
    <row r="30" spans="1:15" ht="55.5" customHeight="1">
      <c r="A30" s="4" t="s">
        <v>31</v>
      </c>
      <c r="B30" s="4" t="s">
        <v>30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9">
        <f>SUM(C30:N30)/12</f>
        <v>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5" ht="15.75" customHeight="1">
      <c r="A35" s="50" t="s">
        <v>39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5.75" customHeight="1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5.75" customHeight="1">
      <c r="A37" s="50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J39" s="2"/>
      <c r="O39" s="3"/>
    </row>
    <row r="40" spans="1:15" ht="19.5" customHeight="1">
      <c r="A40" s="51" t="s">
        <v>21</v>
      </c>
      <c r="B40" s="51" t="s">
        <v>22</v>
      </c>
      <c r="C40" s="53" t="s">
        <v>41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9.5" customHeight="1">
      <c r="A41" s="52"/>
      <c r="B41" s="52"/>
      <c r="C41" s="4" t="s">
        <v>23</v>
      </c>
      <c r="D41" s="4" t="s">
        <v>9</v>
      </c>
      <c r="E41" s="4" t="s">
        <v>10</v>
      </c>
      <c r="F41" s="4" t="s">
        <v>11</v>
      </c>
      <c r="G41" s="4" t="s">
        <v>12</v>
      </c>
      <c r="H41" s="4" t="s">
        <v>13</v>
      </c>
      <c r="I41" s="4" t="s">
        <v>14</v>
      </c>
      <c r="J41" s="4" t="s">
        <v>15</v>
      </c>
      <c r="K41" s="4" t="s">
        <v>16</v>
      </c>
      <c r="L41" s="4" t="s">
        <v>17</v>
      </c>
      <c r="M41" s="4" t="s">
        <v>18</v>
      </c>
      <c r="N41" s="4" t="s">
        <v>19</v>
      </c>
      <c r="O41" s="4" t="s">
        <v>8</v>
      </c>
    </row>
    <row r="42" spans="1:16" ht="25.5">
      <c r="A42" s="4" t="s">
        <v>24</v>
      </c>
      <c r="B42" s="4" t="s">
        <v>25</v>
      </c>
      <c r="C42" s="9">
        <f aca="true" t="shared" si="4" ref="C42:N42">C7+C24</f>
        <v>3151159</v>
      </c>
      <c r="D42" s="9">
        <f t="shared" si="4"/>
        <v>3347173</v>
      </c>
      <c r="E42" s="9">
        <f t="shared" si="4"/>
        <v>3178362</v>
      </c>
      <c r="F42" s="9">
        <f t="shared" si="4"/>
        <v>2870509</v>
      </c>
      <c r="G42" s="9">
        <f t="shared" si="4"/>
        <v>2944216</v>
      </c>
      <c r="H42" s="9">
        <f t="shared" si="4"/>
        <v>2939740</v>
      </c>
      <c r="I42" s="9">
        <f t="shared" si="4"/>
        <v>3139606</v>
      </c>
      <c r="J42" s="9">
        <f t="shared" si="4"/>
        <v>3025189</v>
      </c>
      <c r="K42" s="9">
        <f t="shared" si="4"/>
        <v>3110482</v>
      </c>
      <c r="L42" s="9">
        <f t="shared" si="4"/>
        <v>3599663</v>
      </c>
      <c r="M42" s="9">
        <f t="shared" si="4"/>
        <v>3523309</v>
      </c>
      <c r="N42" s="9">
        <f t="shared" si="4"/>
        <v>3594470</v>
      </c>
      <c r="O42" s="10">
        <f>SUM(C42:N42)</f>
        <v>38423878</v>
      </c>
      <c r="P42" s="21"/>
    </row>
    <row r="43" spans="1:16" ht="25.5">
      <c r="A43" s="4" t="s">
        <v>26</v>
      </c>
      <c r="B43" s="4" t="s">
        <v>27</v>
      </c>
      <c r="C43" s="11">
        <f>1-(C45+C46)/C42</f>
        <v>0.028396218661133843</v>
      </c>
      <c r="D43" s="11">
        <f aca="true" t="shared" si="5" ref="D43:O43">1-(D45+D46)/D42</f>
        <v>0.02509401217086782</v>
      </c>
      <c r="E43" s="11">
        <f t="shared" si="5"/>
        <v>0.0421799027297709</v>
      </c>
      <c r="F43" s="11">
        <f t="shared" si="5"/>
        <v>0.03253534477683229</v>
      </c>
      <c r="G43" s="11">
        <f t="shared" si="5"/>
        <v>0.057740328834569254</v>
      </c>
      <c r="H43" s="11">
        <f t="shared" si="5"/>
        <v>0.02074537203970417</v>
      </c>
      <c r="I43" s="11">
        <f t="shared" si="5"/>
        <v>0.04479383718848795</v>
      </c>
      <c r="J43" s="11">
        <f t="shared" si="5"/>
        <v>0.048162610666639294</v>
      </c>
      <c r="K43" s="11">
        <f t="shared" si="5"/>
        <v>0.03885732179128509</v>
      </c>
      <c r="L43" s="11">
        <f t="shared" si="5"/>
        <v>0.02614716988784782</v>
      </c>
      <c r="M43" s="11">
        <f t="shared" si="5"/>
        <v>0.05080451359787064</v>
      </c>
      <c r="N43" s="11">
        <f t="shared" si="5"/>
        <v>0.04251224798092623</v>
      </c>
      <c r="O43" s="11">
        <f t="shared" si="5"/>
        <v>0.03812858244032524</v>
      </c>
      <c r="P43" s="22"/>
    </row>
    <row r="44" spans="1:16" ht="25.5">
      <c r="A44" s="4" t="s">
        <v>26</v>
      </c>
      <c r="B44" s="4" t="s">
        <v>25</v>
      </c>
      <c r="C44" s="12">
        <f>C42-C45-C46</f>
        <v>89481</v>
      </c>
      <c r="D44" s="12">
        <f aca="true" t="shared" si="6" ref="D44:O44">D42-D45-D46</f>
        <v>83994</v>
      </c>
      <c r="E44" s="12">
        <f t="shared" si="6"/>
        <v>134063</v>
      </c>
      <c r="F44" s="12">
        <f t="shared" si="6"/>
        <v>93393</v>
      </c>
      <c r="G44" s="12">
        <f t="shared" si="6"/>
        <v>170000</v>
      </c>
      <c r="H44" s="12">
        <f t="shared" si="6"/>
        <v>60986</v>
      </c>
      <c r="I44" s="12">
        <f t="shared" si="6"/>
        <v>140635</v>
      </c>
      <c r="J44" s="12">
        <f t="shared" si="6"/>
        <v>145701</v>
      </c>
      <c r="K44" s="12">
        <f t="shared" si="6"/>
        <v>120865</v>
      </c>
      <c r="L44" s="12">
        <f t="shared" si="6"/>
        <v>94121</v>
      </c>
      <c r="M44" s="12">
        <f t="shared" si="6"/>
        <v>179000</v>
      </c>
      <c r="N44" s="12">
        <f t="shared" si="6"/>
        <v>152809</v>
      </c>
      <c r="O44" s="12">
        <f t="shared" si="6"/>
        <v>1465048</v>
      </c>
      <c r="P44" s="21"/>
    </row>
    <row r="45" spans="1:16" ht="25.5">
      <c r="A45" s="4" t="s">
        <v>28</v>
      </c>
      <c r="B45" s="4" t="s">
        <v>25</v>
      </c>
      <c r="C45" s="9">
        <f aca="true" t="shared" si="7" ref="C45:N45">C10+C27</f>
        <v>2768124</v>
      </c>
      <c r="D45" s="9">
        <f t="shared" si="7"/>
        <v>2969341</v>
      </c>
      <c r="E45" s="9">
        <f t="shared" si="7"/>
        <v>2733442</v>
      </c>
      <c r="F45" s="9">
        <f t="shared" si="7"/>
        <v>2476295</v>
      </c>
      <c r="G45" s="9">
        <f t="shared" si="7"/>
        <v>2458564</v>
      </c>
      <c r="H45" s="9">
        <f t="shared" si="7"/>
        <v>2563797</v>
      </c>
      <c r="I45" s="9">
        <f t="shared" si="7"/>
        <v>2657416</v>
      </c>
      <c r="J45" s="9">
        <f t="shared" si="7"/>
        <v>2557760</v>
      </c>
      <c r="K45" s="9">
        <f t="shared" si="7"/>
        <v>2687514</v>
      </c>
      <c r="L45" s="9">
        <f t="shared" si="7"/>
        <v>3194179</v>
      </c>
      <c r="M45" s="9">
        <f t="shared" si="7"/>
        <v>3018884</v>
      </c>
      <c r="N45" s="9">
        <f t="shared" si="7"/>
        <v>3100800</v>
      </c>
      <c r="O45" s="9">
        <f>SUM(C45:N45)</f>
        <v>33186116</v>
      </c>
      <c r="P45" s="21"/>
    </row>
    <row r="46" spans="1:16" ht="26.25" customHeight="1">
      <c r="A46" s="4" t="s">
        <v>33</v>
      </c>
      <c r="B46" s="4" t="s">
        <v>25</v>
      </c>
      <c r="C46" s="9">
        <f aca="true" t="shared" si="8" ref="C46:N46">C11+C28</f>
        <v>293554</v>
      </c>
      <c r="D46" s="9">
        <f t="shared" si="8"/>
        <v>293838</v>
      </c>
      <c r="E46" s="9">
        <f t="shared" si="8"/>
        <v>310857</v>
      </c>
      <c r="F46" s="9">
        <f t="shared" si="8"/>
        <v>300821</v>
      </c>
      <c r="G46" s="9">
        <f t="shared" si="8"/>
        <v>315652</v>
      </c>
      <c r="H46" s="9">
        <f t="shared" si="8"/>
        <v>314957</v>
      </c>
      <c r="I46" s="9">
        <f t="shared" si="8"/>
        <v>341555</v>
      </c>
      <c r="J46" s="9">
        <f t="shared" si="8"/>
        <v>321728</v>
      </c>
      <c r="K46" s="9">
        <f t="shared" si="8"/>
        <v>302103</v>
      </c>
      <c r="L46" s="9">
        <f t="shared" si="8"/>
        <v>311363</v>
      </c>
      <c r="M46" s="9">
        <f t="shared" si="8"/>
        <v>325425</v>
      </c>
      <c r="N46" s="9">
        <f t="shared" si="8"/>
        <v>340861</v>
      </c>
      <c r="O46" s="9">
        <f>O11+O28</f>
        <v>3772714</v>
      </c>
      <c r="P46" s="21"/>
    </row>
    <row r="47" spans="1:15" ht="51">
      <c r="A47" s="4" t="s">
        <v>29</v>
      </c>
      <c r="B47" s="4" t="s">
        <v>30</v>
      </c>
      <c r="C47" s="13">
        <f aca="true" t="shared" si="9" ref="C47:N47">C12+C29</f>
        <v>0</v>
      </c>
      <c r="D47" s="13">
        <f t="shared" si="9"/>
        <v>0</v>
      </c>
      <c r="E47" s="13">
        <f t="shared" si="9"/>
        <v>0</v>
      </c>
      <c r="F47" s="13">
        <f t="shared" si="9"/>
        <v>0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13">
        <f t="shared" si="9"/>
        <v>0</v>
      </c>
      <c r="K47" s="13">
        <f t="shared" si="9"/>
        <v>0</v>
      </c>
      <c r="L47" s="13">
        <f t="shared" si="9"/>
        <v>0</v>
      </c>
      <c r="M47" s="13">
        <f t="shared" si="9"/>
        <v>0</v>
      </c>
      <c r="N47" s="13">
        <f t="shared" si="9"/>
        <v>0</v>
      </c>
      <c r="O47" s="20">
        <f>SUM(C47:N47)/12</f>
        <v>0</v>
      </c>
    </row>
    <row r="48" spans="1:15" ht="63.75">
      <c r="A48" s="4" t="s">
        <v>31</v>
      </c>
      <c r="B48" s="4" t="s">
        <v>30</v>
      </c>
      <c r="C48" s="13">
        <f aca="true" t="shared" si="10" ref="C48:N48">C13+C30</f>
        <v>0</v>
      </c>
      <c r="D48" s="13">
        <f t="shared" si="10"/>
        <v>0</v>
      </c>
      <c r="E48" s="13">
        <f t="shared" si="10"/>
        <v>0</v>
      </c>
      <c r="F48" s="13">
        <f t="shared" si="10"/>
        <v>0</v>
      </c>
      <c r="G48" s="13">
        <f t="shared" si="10"/>
        <v>0</v>
      </c>
      <c r="H48" s="13">
        <f t="shared" si="10"/>
        <v>0</v>
      </c>
      <c r="I48" s="13">
        <f t="shared" si="10"/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20">
        <f>SUM(C48:N48)/12</f>
        <v>0</v>
      </c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2" spans="3:14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18">
    <mergeCell ref="A1:O1"/>
    <mergeCell ref="A2:O2"/>
    <mergeCell ref="A3:O3"/>
    <mergeCell ref="A5:A6"/>
    <mergeCell ref="B5:B6"/>
    <mergeCell ref="C5:O5"/>
    <mergeCell ref="A22:A23"/>
    <mergeCell ref="B22:B23"/>
    <mergeCell ref="C22:O22"/>
    <mergeCell ref="A18:O18"/>
    <mergeCell ref="A19:O19"/>
    <mergeCell ref="A20:O20"/>
    <mergeCell ref="A35:O35"/>
    <mergeCell ref="A36:O36"/>
    <mergeCell ref="A37:O37"/>
    <mergeCell ref="A40:A41"/>
    <mergeCell ref="B40:B41"/>
    <mergeCell ref="C40:O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2012-01-12T07:11:40Z</cp:lastPrinted>
  <dcterms:created xsi:type="dcterms:W3CDTF">2009-02-02T20:17:27Z</dcterms:created>
  <dcterms:modified xsi:type="dcterms:W3CDTF">2021-01-13T07:10:14Z</dcterms:modified>
  <cp:category/>
  <cp:version/>
  <cp:contentType/>
  <cp:contentStatus/>
</cp:coreProperties>
</file>